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 My Documents\福島\フィールドワーク2016\"/>
    </mc:Choice>
  </mc:AlternateContent>
  <bookViews>
    <workbookView xWindow="0" yWindow="5400" windowWidth="28800" windowHeight="14235"/>
  </bookViews>
  <sheets>
    <sheet name="愛宕山公園" sheetId="8" r:id="rId1"/>
    <sheet name="霊山パーキング" sheetId="9" r:id="rId2"/>
    <sheet name="菅野宗夫邸" sheetId="10" r:id="rId3"/>
    <sheet name="山津見神社" sheetId="11" r:id="rId4"/>
    <sheet name="菅野啓一宅" sheetId="12" r:id="rId5"/>
    <sheet name="長泥ゲート" sheetId="13" r:id="rId6"/>
    <sheet name="ふれ愛館" sheetId="14" r:id="rId7"/>
    <sheet name="大熊下野上原42" sheetId="6" r:id="rId8"/>
    <sheet name="大熊熊旭台96" sheetId="7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4" l="1"/>
  <c r="N36" i="14" s="1"/>
  <c r="L36" i="14"/>
  <c r="M35" i="14"/>
  <c r="L35" i="14"/>
  <c r="N35" i="14" s="1"/>
  <c r="Q35" i="14" s="1"/>
  <c r="M34" i="14"/>
  <c r="N34" i="14" s="1"/>
  <c r="Q34" i="14" s="1"/>
  <c r="L34" i="14"/>
  <c r="O34" i="14" s="1"/>
  <c r="M33" i="14"/>
  <c r="L33" i="14"/>
  <c r="O33" i="14" s="1"/>
  <c r="M32" i="14"/>
  <c r="N32" i="14" s="1"/>
  <c r="L32" i="14"/>
  <c r="M31" i="14"/>
  <c r="L31" i="14"/>
  <c r="M30" i="14"/>
  <c r="N30" i="14" s="1"/>
  <c r="L30" i="14"/>
  <c r="O29" i="14"/>
  <c r="M29" i="14"/>
  <c r="N29" i="14" s="1"/>
  <c r="L29" i="14"/>
  <c r="M28" i="14"/>
  <c r="N28" i="14" s="1"/>
  <c r="Q28" i="14" s="1"/>
  <c r="L28" i="14"/>
  <c r="M27" i="14"/>
  <c r="N27" i="14" s="1"/>
  <c r="Q27" i="14" s="1"/>
  <c r="L27" i="14"/>
  <c r="N26" i="14"/>
  <c r="Q26" i="14" s="1"/>
  <c r="M26" i="14"/>
  <c r="L26" i="14"/>
  <c r="M25" i="14"/>
  <c r="N25" i="14" s="1"/>
  <c r="Q25" i="14" s="1"/>
  <c r="L25" i="14"/>
  <c r="M24" i="14"/>
  <c r="N24" i="14" s="1"/>
  <c r="Q24" i="14" s="1"/>
  <c r="L24" i="14"/>
  <c r="M23" i="14"/>
  <c r="N23" i="14" s="1"/>
  <c r="Q23" i="14" s="1"/>
  <c r="L23" i="14"/>
  <c r="N22" i="14"/>
  <c r="Q22" i="14" s="1"/>
  <c r="M22" i="14"/>
  <c r="L22" i="14"/>
  <c r="O21" i="14"/>
  <c r="M21" i="14"/>
  <c r="N21" i="14" s="1"/>
  <c r="L21" i="14"/>
  <c r="M20" i="14"/>
  <c r="N20" i="14" s="1"/>
  <c r="Q20" i="14" s="1"/>
  <c r="L20" i="14"/>
  <c r="M19" i="14"/>
  <c r="L19" i="14"/>
  <c r="M18" i="14"/>
  <c r="N18" i="14" s="1"/>
  <c r="Q18" i="14" s="1"/>
  <c r="L18" i="14"/>
  <c r="O18" i="14" s="1"/>
  <c r="O17" i="14"/>
  <c r="M17" i="14"/>
  <c r="N17" i="14" s="1"/>
  <c r="Q17" i="14" s="1"/>
  <c r="L17" i="14"/>
  <c r="M16" i="14"/>
  <c r="L16" i="14"/>
  <c r="M15" i="14"/>
  <c r="L15" i="14"/>
  <c r="M14" i="14"/>
  <c r="L14" i="14"/>
  <c r="M13" i="14"/>
  <c r="N13" i="14" s="1"/>
  <c r="L13" i="14"/>
  <c r="M12" i="14"/>
  <c r="N12" i="14" s="1"/>
  <c r="L12" i="14"/>
  <c r="O11" i="14"/>
  <c r="N11" i="14"/>
  <c r="M11" i="14"/>
  <c r="L11" i="14"/>
  <c r="M10" i="14"/>
  <c r="L10" i="14"/>
  <c r="M9" i="14"/>
  <c r="N9" i="14" s="1"/>
  <c r="Q9" i="14" s="1"/>
  <c r="L9" i="14"/>
  <c r="O9" i="14" s="1"/>
  <c r="O8" i="14"/>
  <c r="M8" i="14"/>
  <c r="N8" i="14" s="1"/>
  <c r="L8" i="14"/>
  <c r="M7" i="14"/>
  <c r="L7" i="14"/>
  <c r="M6" i="14"/>
  <c r="N6" i="14" s="1"/>
  <c r="L6" i="14"/>
  <c r="M5" i="14"/>
  <c r="L5" i="14"/>
  <c r="M4" i="14"/>
  <c r="L4" i="14"/>
  <c r="M3" i="14"/>
  <c r="N3" i="14" s="1"/>
  <c r="Q3" i="14" s="1"/>
  <c r="L3" i="14"/>
  <c r="O3" i="14" s="1"/>
  <c r="L30" i="13"/>
  <c r="O30" i="13" s="1"/>
  <c r="M29" i="13"/>
  <c r="N29" i="13" s="1"/>
  <c r="L29" i="13"/>
  <c r="M28" i="13"/>
  <c r="N28" i="13" s="1"/>
  <c r="Q28" i="13" s="1"/>
  <c r="L28" i="13"/>
  <c r="M27" i="13"/>
  <c r="N27" i="13" s="1"/>
  <c r="L27" i="13"/>
  <c r="M26" i="13"/>
  <c r="N26" i="13" s="1"/>
  <c r="Q26" i="13" s="1"/>
  <c r="L26" i="13"/>
  <c r="O26" i="13" s="1"/>
  <c r="M25" i="13"/>
  <c r="L25" i="13"/>
  <c r="M24" i="13"/>
  <c r="N24" i="13" s="1"/>
  <c r="L24" i="13"/>
  <c r="O23" i="13"/>
  <c r="M23" i="13"/>
  <c r="N23" i="13" s="1"/>
  <c r="Q23" i="13" s="1"/>
  <c r="L23" i="13"/>
  <c r="M22" i="13"/>
  <c r="L22" i="13"/>
  <c r="M21" i="13"/>
  <c r="N21" i="13" s="1"/>
  <c r="Q21" i="13" s="1"/>
  <c r="L21" i="13"/>
  <c r="O21" i="13" s="1"/>
  <c r="M20" i="13"/>
  <c r="N20" i="13" s="1"/>
  <c r="Q20" i="13" s="1"/>
  <c r="L20" i="13"/>
  <c r="O20" i="13" s="1"/>
  <c r="M19" i="13"/>
  <c r="N19" i="13" s="1"/>
  <c r="L19" i="13"/>
  <c r="M18" i="13"/>
  <c r="L18" i="13"/>
  <c r="M17" i="13"/>
  <c r="N17" i="13" s="1"/>
  <c r="Q17" i="13" s="1"/>
  <c r="L17" i="13"/>
  <c r="M16" i="13"/>
  <c r="N16" i="13" s="1"/>
  <c r="L16" i="13"/>
  <c r="M15" i="13"/>
  <c r="N15" i="13" s="1"/>
  <c r="L15" i="13"/>
  <c r="M14" i="13"/>
  <c r="N14" i="13" s="1"/>
  <c r="L14" i="13"/>
  <c r="M13" i="13"/>
  <c r="N13" i="13" s="1"/>
  <c r="L13" i="13"/>
  <c r="M12" i="13"/>
  <c r="N12" i="13" s="1"/>
  <c r="L12" i="13"/>
  <c r="L11" i="13"/>
  <c r="L10" i="13"/>
  <c r="L9" i="13"/>
  <c r="M8" i="13"/>
  <c r="L8" i="13"/>
  <c r="O8" i="13" s="1"/>
  <c r="M7" i="13"/>
  <c r="N7" i="13" s="1"/>
  <c r="Q7" i="13" s="1"/>
  <c r="L7" i="13"/>
  <c r="O7" i="13" s="1"/>
  <c r="M6" i="13"/>
  <c r="L6" i="13"/>
  <c r="M5" i="13"/>
  <c r="N5" i="13" s="1"/>
  <c r="Q5" i="13" s="1"/>
  <c r="L5" i="13"/>
  <c r="M4" i="13"/>
  <c r="N4" i="13" s="1"/>
  <c r="L4" i="13"/>
  <c r="M3" i="13"/>
  <c r="N3" i="13" s="1"/>
  <c r="Q3" i="13" s="1"/>
  <c r="L3" i="13"/>
  <c r="M25" i="12"/>
  <c r="N25" i="12" s="1"/>
  <c r="L25" i="12"/>
  <c r="M24" i="12"/>
  <c r="N24" i="12" s="1"/>
  <c r="L24" i="12"/>
  <c r="O24" i="12" s="1"/>
  <c r="M23" i="12"/>
  <c r="N23" i="12" s="1"/>
  <c r="L23" i="12"/>
  <c r="M22" i="12"/>
  <c r="N22" i="12" s="1"/>
  <c r="Q22" i="12" s="1"/>
  <c r="L22" i="12"/>
  <c r="O22" i="12" s="1"/>
  <c r="M21" i="12"/>
  <c r="L21" i="12"/>
  <c r="M20" i="12"/>
  <c r="L20" i="12"/>
  <c r="M19" i="12"/>
  <c r="N19" i="12" s="1"/>
  <c r="L19" i="12"/>
  <c r="O19" i="12" s="1"/>
  <c r="M18" i="12"/>
  <c r="L18" i="12"/>
  <c r="O17" i="12"/>
  <c r="M17" i="12"/>
  <c r="L17" i="12"/>
  <c r="M16" i="12"/>
  <c r="N16" i="12" s="1"/>
  <c r="Q16" i="12" s="1"/>
  <c r="L16" i="12"/>
  <c r="O16" i="12" s="1"/>
  <c r="M15" i="12"/>
  <c r="N15" i="12" s="1"/>
  <c r="L15" i="12"/>
  <c r="O14" i="12"/>
  <c r="M14" i="12"/>
  <c r="L14" i="12"/>
  <c r="M13" i="12"/>
  <c r="L13" i="12"/>
  <c r="M12" i="12"/>
  <c r="N12" i="12" s="1"/>
  <c r="Q12" i="12" s="1"/>
  <c r="L12" i="12"/>
  <c r="M11" i="12"/>
  <c r="N11" i="12" s="1"/>
  <c r="L11" i="12"/>
  <c r="M10" i="12"/>
  <c r="N10" i="12" s="1"/>
  <c r="Q10" i="12" s="1"/>
  <c r="L10" i="12"/>
  <c r="M9" i="12"/>
  <c r="N9" i="12" s="1"/>
  <c r="L9" i="12"/>
  <c r="O8" i="12"/>
  <c r="M8" i="12"/>
  <c r="N8" i="12" s="1"/>
  <c r="L8" i="12"/>
  <c r="L7" i="12"/>
  <c r="M6" i="12"/>
  <c r="L6" i="12"/>
  <c r="O6" i="12" s="1"/>
  <c r="M5" i="12"/>
  <c r="N5" i="12" s="1"/>
  <c r="L5" i="12"/>
  <c r="O5" i="12" s="1"/>
  <c r="M4" i="12"/>
  <c r="N4" i="12" s="1"/>
  <c r="L4" i="12"/>
  <c r="M3" i="12"/>
  <c r="L3" i="12"/>
  <c r="M24" i="11"/>
  <c r="N24" i="11" s="1"/>
  <c r="L24" i="11"/>
  <c r="M23" i="11"/>
  <c r="N23" i="11" s="1"/>
  <c r="Q23" i="11" s="1"/>
  <c r="L23" i="11"/>
  <c r="O23" i="11" s="1"/>
  <c r="M22" i="11"/>
  <c r="L22" i="11"/>
  <c r="O22" i="11" s="1"/>
  <c r="M21" i="11"/>
  <c r="N21" i="11" s="1"/>
  <c r="Q21" i="11" s="1"/>
  <c r="L21" i="11"/>
  <c r="O21" i="11" s="1"/>
  <c r="M20" i="11"/>
  <c r="N20" i="11" s="1"/>
  <c r="L20" i="11"/>
  <c r="M19" i="11"/>
  <c r="L19" i="11"/>
  <c r="M18" i="11"/>
  <c r="N18" i="11" s="1"/>
  <c r="L18" i="11"/>
  <c r="M17" i="11"/>
  <c r="N17" i="11" s="1"/>
  <c r="Q17" i="11" s="1"/>
  <c r="L17" i="11"/>
  <c r="M16" i="11"/>
  <c r="N16" i="11" s="1"/>
  <c r="L16" i="11"/>
  <c r="M15" i="11"/>
  <c r="N15" i="11" s="1"/>
  <c r="Q15" i="11" s="1"/>
  <c r="L15" i="11"/>
  <c r="M14" i="11"/>
  <c r="N14" i="11" s="1"/>
  <c r="L14" i="11"/>
  <c r="M13" i="11"/>
  <c r="L13" i="11"/>
  <c r="M12" i="11"/>
  <c r="N12" i="11" s="1"/>
  <c r="L12" i="11"/>
  <c r="O11" i="11"/>
  <c r="N11" i="11"/>
  <c r="M11" i="11"/>
  <c r="L11" i="11"/>
  <c r="M10" i="11"/>
  <c r="N10" i="11" s="1"/>
  <c r="L10" i="11"/>
  <c r="M9" i="11"/>
  <c r="L9" i="11"/>
  <c r="M8" i="11"/>
  <c r="N8" i="11" s="1"/>
  <c r="L8" i="11"/>
  <c r="M7" i="11"/>
  <c r="L7" i="11"/>
  <c r="O7" i="11" s="1"/>
  <c r="M6" i="11"/>
  <c r="L6" i="11"/>
  <c r="M5" i="11"/>
  <c r="L5" i="11"/>
  <c r="M4" i="11"/>
  <c r="N4" i="11" s="1"/>
  <c r="L4" i="11"/>
  <c r="M3" i="11"/>
  <c r="L3" i="11"/>
  <c r="M31" i="10"/>
  <c r="N31" i="10" s="1"/>
  <c r="L31" i="10"/>
  <c r="M30" i="10"/>
  <c r="N30" i="10" s="1"/>
  <c r="Q30" i="10" s="1"/>
  <c r="L30" i="10"/>
  <c r="O30" i="10" s="1"/>
  <c r="M29" i="10"/>
  <c r="N29" i="10" s="1"/>
  <c r="L29" i="10"/>
  <c r="M28" i="10"/>
  <c r="N28" i="10" s="1"/>
  <c r="Q28" i="10" s="1"/>
  <c r="L28" i="10"/>
  <c r="O28" i="10" s="1"/>
  <c r="M27" i="10"/>
  <c r="L27" i="10"/>
  <c r="O27" i="10" s="1"/>
  <c r="M26" i="10"/>
  <c r="L26" i="10"/>
  <c r="M25" i="10"/>
  <c r="N25" i="10" s="1"/>
  <c r="Q25" i="10" s="1"/>
  <c r="L25" i="10"/>
  <c r="M24" i="10"/>
  <c r="L24" i="10"/>
  <c r="O23" i="10"/>
  <c r="M23" i="10"/>
  <c r="N23" i="10" s="1"/>
  <c r="Q23" i="10" s="1"/>
  <c r="L23" i="10"/>
  <c r="M22" i="10"/>
  <c r="L22" i="10"/>
  <c r="O22" i="10" s="1"/>
  <c r="M21" i="10"/>
  <c r="L21" i="10"/>
  <c r="O20" i="10"/>
  <c r="M20" i="10"/>
  <c r="N20" i="10" s="1"/>
  <c r="Q20" i="10" s="1"/>
  <c r="L20" i="10"/>
  <c r="M19" i="10"/>
  <c r="N19" i="10" s="1"/>
  <c r="L19" i="10"/>
  <c r="M18" i="10"/>
  <c r="L18" i="10"/>
  <c r="O18" i="10" s="1"/>
  <c r="M17" i="10"/>
  <c r="L17" i="10"/>
  <c r="M16" i="10"/>
  <c r="L16" i="10"/>
  <c r="O16" i="10" s="1"/>
  <c r="M15" i="10"/>
  <c r="N15" i="10" s="1"/>
  <c r="L15" i="10"/>
  <c r="M14" i="10"/>
  <c r="L14" i="10"/>
  <c r="N13" i="10"/>
  <c r="Q13" i="10" s="1"/>
  <c r="M13" i="10"/>
  <c r="L13" i="10"/>
  <c r="O13" i="10" s="1"/>
  <c r="M12" i="10"/>
  <c r="N12" i="10" s="1"/>
  <c r="L12" i="10"/>
  <c r="M11" i="10"/>
  <c r="L11" i="10"/>
  <c r="O11" i="10" s="1"/>
  <c r="M10" i="10"/>
  <c r="L10" i="10"/>
  <c r="M9" i="10"/>
  <c r="L9" i="10"/>
  <c r="M8" i="10"/>
  <c r="N8" i="10" s="1"/>
  <c r="L8" i="10"/>
  <c r="M7" i="10"/>
  <c r="L7" i="10"/>
  <c r="M6" i="10"/>
  <c r="L6" i="10"/>
  <c r="M5" i="10"/>
  <c r="L5" i="10"/>
  <c r="M4" i="10"/>
  <c r="L4" i="10"/>
  <c r="O4" i="10" s="1"/>
  <c r="M3" i="10"/>
  <c r="N3" i="10" s="1"/>
  <c r="L3" i="10"/>
  <c r="M31" i="9"/>
  <c r="N31" i="9" s="1"/>
  <c r="L31" i="9"/>
  <c r="M30" i="9"/>
  <c r="L30" i="9"/>
  <c r="M29" i="9"/>
  <c r="L29" i="9"/>
  <c r="M28" i="9"/>
  <c r="L28" i="9"/>
  <c r="M27" i="9"/>
  <c r="N27" i="9" s="1"/>
  <c r="L27" i="9"/>
  <c r="M26" i="9"/>
  <c r="N26" i="9" s="1"/>
  <c r="L26" i="9"/>
  <c r="M25" i="9"/>
  <c r="L25" i="9"/>
  <c r="O24" i="9"/>
  <c r="N24" i="9"/>
  <c r="Q24" i="9" s="1"/>
  <c r="M24" i="9"/>
  <c r="L24" i="9"/>
  <c r="M23" i="9"/>
  <c r="L23" i="9"/>
  <c r="M22" i="9"/>
  <c r="L22" i="9"/>
  <c r="O22" i="9" s="1"/>
  <c r="O21" i="9"/>
  <c r="M21" i="9"/>
  <c r="N21" i="9" s="1"/>
  <c r="Q21" i="9" s="1"/>
  <c r="L21" i="9"/>
  <c r="M20" i="9"/>
  <c r="N20" i="9" s="1"/>
  <c r="L20" i="9"/>
  <c r="M19" i="9"/>
  <c r="L19" i="9"/>
  <c r="N19" i="9" s="1"/>
  <c r="Q19" i="9" s="1"/>
  <c r="M18" i="9"/>
  <c r="L18" i="9"/>
  <c r="M17" i="9"/>
  <c r="L17" i="9"/>
  <c r="M16" i="9"/>
  <c r="N16" i="9" s="1"/>
  <c r="L16" i="9"/>
  <c r="M15" i="9"/>
  <c r="N15" i="9" s="1"/>
  <c r="Q15" i="9" s="1"/>
  <c r="L15" i="9"/>
  <c r="N14" i="9"/>
  <c r="M14" i="9"/>
  <c r="L14" i="9"/>
  <c r="M13" i="9"/>
  <c r="N13" i="9" s="1"/>
  <c r="Q13" i="9" s="1"/>
  <c r="L13" i="9"/>
  <c r="M12" i="9"/>
  <c r="L12" i="9"/>
  <c r="O12" i="9" s="1"/>
  <c r="M11" i="9"/>
  <c r="N11" i="9" s="1"/>
  <c r="L11" i="9"/>
  <c r="M10" i="9"/>
  <c r="N10" i="9" s="1"/>
  <c r="Q10" i="9" s="1"/>
  <c r="L10" i="9"/>
  <c r="O10" i="9" s="1"/>
  <c r="M9" i="9"/>
  <c r="L9" i="9"/>
  <c r="O9" i="9" s="1"/>
  <c r="L8" i="9"/>
  <c r="L7" i="9"/>
  <c r="M6" i="9"/>
  <c r="N6" i="9" s="1"/>
  <c r="L6" i="9"/>
  <c r="M5" i="9"/>
  <c r="L5" i="9"/>
  <c r="O5" i="9" s="1"/>
  <c r="M4" i="9"/>
  <c r="L4" i="9"/>
  <c r="M3" i="9"/>
  <c r="L3" i="9"/>
  <c r="M75" i="8"/>
  <c r="N75" i="8" s="1"/>
  <c r="L75" i="8"/>
  <c r="M74" i="8"/>
  <c r="N74" i="8" s="1"/>
  <c r="Q74" i="8" s="1"/>
  <c r="L74" i="8"/>
  <c r="O74" i="8" s="1"/>
  <c r="M73" i="8"/>
  <c r="L73" i="8"/>
  <c r="O72" i="8"/>
  <c r="M72" i="8"/>
  <c r="N72" i="8" s="1"/>
  <c r="Q72" i="8" s="1"/>
  <c r="L72" i="8"/>
  <c r="M71" i="8"/>
  <c r="L71" i="8"/>
  <c r="M70" i="8"/>
  <c r="L70" i="8"/>
  <c r="M69" i="8"/>
  <c r="N69" i="8" s="1"/>
  <c r="L69" i="8"/>
  <c r="M68" i="8"/>
  <c r="N68" i="8" s="1"/>
  <c r="L68" i="8"/>
  <c r="M67" i="8"/>
  <c r="N67" i="8" s="1"/>
  <c r="Q67" i="8" s="1"/>
  <c r="L67" i="8"/>
  <c r="M66" i="8"/>
  <c r="N66" i="8" s="1"/>
  <c r="L66" i="8"/>
  <c r="M65" i="8"/>
  <c r="N65" i="8" s="1"/>
  <c r="Q65" i="8" s="1"/>
  <c r="L65" i="8"/>
  <c r="M64" i="8"/>
  <c r="N64" i="8" s="1"/>
  <c r="L64" i="8"/>
  <c r="M63" i="8"/>
  <c r="N63" i="8" s="1"/>
  <c r="Q63" i="8" s="1"/>
  <c r="L63" i="8"/>
  <c r="M62" i="8"/>
  <c r="N62" i="8" s="1"/>
  <c r="L62" i="8"/>
  <c r="O61" i="8"/>
  <c r="M61" i="8"/>
  <c r="N61" i="8" s="1"/>
  <c r="Q61" i="8" s="1"/>
  <c r="L61" i="8"/>
  <c r="M60" i="8"/>
  <c r="N60" i="8" s="1"/>
  <c r="L60" i="8"/>
  <c r="M59" i="8"/>
  <c r="L59" i="8"/>
  <c r="M58" i="8"/>
  <c r="N58" i="8" s="1"/>
  <c r="L58" i="8"/>
  <c r="M57" i="8"/>
  <c r="L57" i="8"/>
  <c r="M56" i="8"/>
  <c r="N56" i="8" s="1"/>
  <c r="L56" i="8"/>
  <c r="M55" i="8"/>
  <c r="N55" i="8" s="1"/>
  <c r="L55" i="8"/>
  <c r="O54" i="8"/>
  <c r="M54" i="8"/>
  <c r="N54" i="8" s="1"/>
  <c r="L54" i="8"/>
  <c r="M53" i="8"/>
  <c r="N53" i="8" s="1"/>
  <c r="L53" i="8"/>
  <c r="M52" i="8"/>
  <c r="L52" i="8"/>
  <c r="O52" i="8" s="1"/>
  <c r="O51" i="8"/>
  <c r="M51" i="8"/>
  <c r="N51" i="8" s="1"/>
  <c r="Q51" i="8" s="1"/>
  <c r="L51" i="8"/>
  <c r="N50" i="8"/>
  <c r="M50" i="8"/>
  <c r="L50" i="8"/>
  <c r="M49" i="8"/>
  <c r="N49" i="8" s="1"/>
  <c r="Q49" i="8" s="1"/>
  <c r="L49" i="8"/>
  <c r="O49" i="8" s="1"/>
  <c r="M48" i="8"/>
  <c r="N48" i="8" s="1"/>
  <c r="L48" i="8"/>
  <c r="M47" i="8"/>
  <c r="L47" i="8"/>
  <c r="M46" i="8"/>
  <c r="N46" i="8" s="1"/>
  <c r="L46" i="8"/>
  <c r="M45" i="8"/>
  <c r="N45" i="8" s="1"/>
  <c r="L45" i="8"/>
  <c r="M44" i="8"/>
  <c r="L44" i="8"/>
  <c r="O44" i="8" s="1"/>
  <c r="M43" i="8"/>
  <c r="N43" i="8" s="1"/>
  <c r="L43" i="8"/>
  <c r="N42" i="8"/>
  <c r="Q42" i="8" s="1"/>
  <c r="M42" i="8"/>
  <c r="L42" i="8"/>
  <c r="M41" i="8"/>
  <c r="L41" i="8"/>
  <c r="M40" i="8"/>
  <c r="N40" i="8" s="1"/>
  <c r="L40" i="8"/>
  <c r="O40" i="8" s="1"/>
  <c r="M39" i="8"/>
  <c r="N39" i="8" s="1"/>
  <c r="L39" i="8"/>
  <c r="O38" i="8"/>
  <c r="M38" i="8"/>
  <c r="N38" i="8" s="1"/>
  <c r="Q38" i="8" s="1"/>
  <c r="L38" i="8"/>
  <c r="M37" i="8"/>
  <c r="N37" i="8" s="1"/>
  <c r="L37" i="8"/>
  <c r="M36" i="8"/>
  <c r="L36" i="8"/>
  <c r="M35" i="8"/>
  <c r="N35" i="8" s="1"/>
  <c r="L35" i="8"/>
  <c r="M34" i="8"/>
  <c r="N34" i="8" s="1"/>
  <c r="L34" i="8"/>
  <c r="M33" i="8"/>
  <c r="N33" i="8" s="1"/>
  <c r="L33" i="8"/>
  <c r="L32" i="8"/>
  <c r="L31" i="8"/>
  <c r="M30" i="8"/>
  <c r="N30" i="8" s="1"/>
  <c r="L30" i="8"/>
  <c r="M29" i="8"/>
  <c r="N29" i="8" s="1"/>
  <c r="Q29" i="8" s="1"/>
  <c r="L29" i="8"/>
  <c r="M28" i="8"/>
  <c r="N28" i="8" s="1"/>
  <c r="L28" i="8"/>
  <c r="M27" i="8"/>
  <c r="N27" i="8" s="1"/>
  <c r="L27" i="8"/>
  <c r="M26" i="8"/>
  <c r="L26" i="8"/>
  <c r="O26" i="8" s="1"/>
  <c r="M25" i="8"/>
  <c r="L25" i="8"/>
  <c r="M24" i="8"/>
  <c r="L24" i="8"/>
  <c r="M23" i="8"/>
  <c r="N23" i="8" s="1"/>
  <c r="L23" i="8"/>
  <c r="N22" i="8"/>
  <c r="M22" i="8"/>
  <c r="L22" i="8"/>
  <c r="M21" i="8"/>
  <c r="N21" i="8" s="1"/>
  <c r="L21" i="8"/>
  <c r="O20" i="8"/>
  <c r="M20" i="8"/>
  <c r="N20" i="8" s="1"/>
  <c r="L20" i="8"/>
  <c r="M19" i="8"/>
  <c r="N19" i="8" s="1"/>
  <c r="L19" i="8"/>
  <c r="O19" i="8" s="1"/>
  <c r="M18" i="8"/>
  <c r="N18" i="8" s="1"/>
  <c r="Q18" i="8" s="1"/>
  <c r="L18" i="8"/>
  <c r="O18" i="8" s="1"/>
  <c r="M17" i="8"/>
  <c r="N17" i="8" s="1"/>
  <c r="Q17" i="8" s="1"/>
  <c r="L17" i="8"/>
  <c r="O17" i="8" s="1"/>
  <c r="M16" i="8"/>
  <c r="L16" i="8"/>
  <c r="O16" i="8" s="1"/>
  <c r="M15" i="8"/>
  <c r="L15" i="8"/>
  <c r="O15" i="8" s="1"/>
  <c r="M14" i="8"/>
  <c r="L14" i="8"/>
  <c r="O14" i="8" s="1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M5" i="8"/>
  <c r="L5" i="8"/>
  <c r="M4" i="8"/>
  <c r="N4" i="8" s="1"/>
  <c r="L4" i="8"/>
  <c r="O4" i="8" s="1"/>
  <c r="M3" i="8"/>
  <c r="L3" i="8"/>
  <c r="Q6" i="14" l="1"/>
  <c r="N14" i="14"/>
  <c r="Q14" i="14" s="1"/>
  <c r="Q31" i="14"/>
  <c r="Q12" i="14"/>
  <c r="N31" i="14"/>
  <c r="O6" i="14"/>
  <c r="N15" i="14"/>
  <c r="Q15" i="14" s="1"/>
  <c r="Q21" i="14"/>
  <c r="Q29" i="14"/>
  <c r="Q32" i="14"/>
  <c r="O35" i="14"/>
  <c r="Q13" i="14"/>
  <c r="Q16" i="14"/>
  <c r="Q36" i="14"/>
  <c r="N4" i="14"/>
  <c r="Q4" i="14" s="1"/>
  <c r="Q7" i="14"/>
  <c r="N10" i="14"/>
  <c r="Q10" i="14" s="1"/>
  <c r="N16" i="14"/>
  <c r="Q5" i="14"/>
  <c r="N7" i="14"/>
  <c r="Q11" i="14"/>
  <c r="O16" i="14"/>
  <c r="N19" i="14"/>
  <c r="Q19" i="14" s="1"/>
  <c r="N33" i="14"/>
  <c r="Q33" i="14" s="1"/>
  <c r="N5" i="14"/>
  <c r="Q8" i="14"/>
  <c r="O13" i="14"/>
  <c r="O36" i="14"/>
  <c r="Q30" i="14"/>
  <c r="O15" i="14"/>
  <c r="O14" i="14"/>
  <c r="O19" i="14"/>
  <c r="O5" i="14"/>
  <c r="O10" i="14"/>
  <c r="O7" i="14"/>
  <c r="O4" i="14"/>
  <c r="O12" i="14"/>
  <c r="Q27" i="13"/>
  <c r="Q15" i="13"/>
  <c r="N8" i="13"/>
  <c r="Q8" i="13" s="1"/>
  <c r="Q14" i="13"/>
  <c r="N6" i="13"/>
  <c r="N18" i="13"/>
  <c r="Q18" i="13"/>
  <c r="N22" i="13"/>
  <c r="Q22" i="13" s="1"/>
  <c r="Q12" i="13"/>
  <c r="Q19" i="13"/>
  <c r="Q29" i="13"/>
  <c r="O15" i="13"/>
  <c r="Q6" i="13"/>
  <c r="N25" i="13"/>
  <c r="Q25" i="13" s="1"/>
  <c r="Q4" i="13"/>
  <c r="Q13" i="13"/>
  <c r="Q24" i="13"/>
  <c r="O25" i="13"/>
  <c r="O22" i="13"/>
  <c r="O24" i="13"/>
  <c r="O18" i="13"/>
  <c r="Q16" i="13"/>
  <c r="O16" i="13"/>
  <c r="Q15" i="12"/>
  <c r="N18" i="12"/>
  <c r="Q18" i="12" s="1"/>
  <c r="N21" i="12"/>
  <c r="Q21" i="12" s="1"/>
  <c r="Q3" i="12"/>
  <c r="Q13" i="12"/>
  <c r="Q24" i="12"/>
  <c r="O21" i="12"/>
  <c r="N3" i="12"/>
  <c r="N6" i="12"/>
  <c r="Q6" i="12" s="1"/>
  <c r="N13" i="12"/>
  <c r="Q25" i="12"/>
  <c r="O3" i="12"/>
  <c r="Q4" i="12"/>
  <c r="Q8" i="12"/>
  <c r="Q11" i="12"/>
  <c r="N14" i="12"/>
  <c r="Q14" i="12" s="1"/>
  <c r="N17" i="12"/>
  <c r="N20" i="12"/>
  <c r="O25" i="12"/>
  <c r="Q19" i="12"/>
  <c r="Q17" i="12"/>
  <c r="Q20" i="12"/>
  <c r="Q23" i="12"/>
  <c r="O18" i="12"/>
  <c r="O23" i="12"/>
  <c r="O20" i="12"/>
  <c r="O11" i="12"/>
  <c r="O13" i="12"/>
  <c r="Q9" i="12"/>
  <c r="O9" i="12"/>
  <c r="Q5" i="12"/>
  <c r="O4" i="12"/>
  <c r="N22" i="11"/>
  <c r="Q6" i="11"/>
  <c r="N9" i="11"/>
  <c r="Q9" i="11" s="1"/>
  <c r="Q22" i="11"/>
  <c r="N6" i="11"/>
  <c r="Q10" i="11"/>
  <c r="Q16" i="11"/>
  <c r="Q20" i="11"/>
  <c r="N5" i="11"/>
  <c r="Q5" i="11" s="1"/>
  <c r="N3" i="11"/>
  <c r="N7" i="11"/>
  <c r="Q7" i="11" s="1"/>
  <c r="Q11" i="11"/>
  <c r="N13" i="11"/>
  <c r="Q13" i="11" s="1"/>
  <c r="O20" i="11"/>
  <c r="Q4" i="11"/>
  <c r="Q14" i="11"/>
  <c r="Q12" i="11"/>
  <c r="Q8" i="11"/>
  <c r="Q18" i="11"/>
  <c r="Q24" i="11"/>
  <c r="N19" i="11"/>
  <c r="Q19" i="11" s="1"/>
  <c r="O19" i="11"/>
  <c r="O24" i="11"/>
  <c r="O14" i="11"/>
  <c r="O16" i="11"/>
  <c r="O18" i="11"/>
  <c r="O12" i="11"/>
  <c r="Q3" i="11"/>
  <c r="O4" i="11"/>
  <c r="O8" i="11"/>
  <c r="O3" i="11"/>
  <c r="N6" i="10"/>
  <c r="Q6" i="10" s="1"/>
  <c r="N10" i="10"/>
  <c r="Q10" i="10" s="1"/>
  <c r="N17" i="10"/>
  <c r="Q17" i="10" s="1"/>
  <c r="N26" i="10"/>
  <c r="Q26" i="10" s="1"/>
  <c r="N11" i="10"/>
  <c r="Q11" i="10" s="1"/>
  <c r="N14" i="10"/>
  <c r="Q14" i="10" s="1"/>
  <c r="N18" i="10"/>
  <c r="Q18" i="10" s="1"/>
  <c r="N27" i="10"/>
  <c r="Q27" i="10" s="1"/>
  <c r="N4" i="10"/>
  <c r="Q4" i="10" s="1"/>
  <c r="Q8" i="10"/>
  <c r="Q12" i="10"/>
  <c r="N21" i="10"/>
  <c r="Q21" i="10" s="1"/>
  <c r="N24" i="10"/>
  <c r="Q24" i="10" s="1"/>
  <c r="Q19" i="10"/>
  <c r="Q31" i="10"/>
  <c r="N16" i="10"/>
  <c r="Q16" i="10" s="1"/>
  <c r="Q29" i="10"/>
  <c r="N22" i="10"/>
  <c r="Q22" i="10"/>
  <c r="O29" i="10"/>
  <c r="O26" i="10"/>
  <c r="O31" i="10"/>
  <c r="Q15" i="10"/>
  <c r="O21" i="10"/>
  <c r="O12" i="10"/>
  <c r="O14" i="10"/>
  <c r="Q3" i="10"/>
  <c r="O10" i="10"/>
  <c r="O3" i="10"/>
  <c r="N5" i="10"/>
  <c r="Q5" i="10" s="1"/>
  <c r="N7" i="10"/>
  <c r="Q7" i="10" s="1"/>
  <c r="N9" i="10"/>
  <c r="Q9" i="10" s="1"/>
  <c r="N3" i="9"/>
  <c r="N18" i="9"/>
  <c r="N28" i="9"/>
  <c r="Q28" i="9" s="1"/>
  <c r="N9" i="9"/>
  <c r="Q9" i="9" s="1"/>
  <c r="N22" i="9"/>
  <c r="Q22" i="9" s="1"/>
  <c r="N29" i="9"/>
  <c r="Q29" i="9" s="1"/>
  <c r="N12" i="9"/>
  <c r="Q12" i="9" s="1"/>
  <c r="Q16" i="9"/>
  <c r="O19" i="9"/>
  <c r="Q26" i="9"/>
  <c r="Q20" i="9"/>
  <c r="N30" i="9"/>
  <c r="Q30" i="9" s="1"/>
  <c r="Q11" i="9"/>
  <c r="Q14" i="9"/>
  <c r="Q27" i="9"/>
  <c r="Q31" i="9"/>
  <c r="N17" i="9"/>
  <c r="Q17" i="9" s="1"/>
  <c r="N23" i="9"/>
  <c r="Q23" i="9" s="1"/>
  <c r="O23" i="9"/>
  <c r="O20" i="9"/>
  <c r="N25" i="9"/>
  <c r="Q25" i="9" s="1"/>
  <c r="O25" i="9"/>
  <c r="Q18" i="9"/>
  <c r="O14" i="9"/>
  <c r="O16" i="9"/>
  <c r="O18" i="9"/>
  <c r="O11" i="9"/>
  <c r="N4" i="9"/>
  <c r="Q4" i="9" s="1"/>
  <c r="N5" i="9"/>
  <c r="Q5" i="9" s="1"/>
  <c r="Q6" i="9"/>
  <c r="Q3" i="9"/>
  <c r="O6" i="9"/>
  <c r="N15" i="8"/>
  <c r="Q15" i="8" s="1"/>
  <c r="N24" i="8"/>
  <c r="Q28" i="8"/>
  <c r="Q33" i="8"/>
  <c r="Q37" i="8"/>
  <c r="Q43" i="8"/>
  <c r="Q22" i="8"/>
  <c r="Q50" i="8"/>
  <c r="N70" i="8"/>
  <c r="Q70" i="8" s="1"/>
  <c r="N12" i="8"/>
  <c r="Q12" i="8" s="1"/>
  <c r="Q20" i="8"/>
  <c r="N25" i="8"/>
  <c r="Q25" i="8" s="1"/>
  <c r="N71" i="8"/>
  <c r="Q23" i="8"/>
  <c r="N26" i="8"/>
  <c r="N41" i="8"/>
  <c r="Q41" i="8" s="1"/>
  <c r="N44" i="8"/>
  <c r="Q44" i="8" s="1"/>
  <c r="Q54" i="8"/>
  <c r="Q62" i="8"/>
  <c r="N3" i="8"/>
  <c r="N6" i="8"/>
  <c r="N10" i="8"/>
  <c r="N14" i="8"/>
  <c r="Q21" i="8"/>
  <c r="Q27" i="8"/>
  <c r="N36" i="8"/>
  <c r="Q36" i="8" s="1"/>
  <c r="Q46" i="8"/>
  <c r="Q55" i="8"/>
  <c r="Q66" i="8"/>
  <c r="Q53" i="8"/>
  <c r="Q56" i="8"/>
  <c r="Q60" i="8"/>
  <c r="Q71" i="8"/>
  <c r="Q48" i="8"/>
  <c r="Q64" i="8"/>
  <c r="Q68" i="8"/>
  <c r="Q75" i="8"/>
  <c r="Q45" i="8"/>
  <c r="Q58" i="8"/>
  <c r="Q69" i="8"/>
  <c r="O48" i="8"/>
  <c r="O60" i="8"/>
  <c r="O69" i="8"/>
  <c r="O53" i="8"/>
  <c r="N73" i="8"/>
  <c r="Q73" i="8" s="1"/>
  <c r="O43" i="8"/>
  <c r="O50" i="8"/>
  <c r="O62" i="8"/>
  <c r="N47" i="8"/>
  <c r="Q47" i="8" s="1"/>
  <c r="N52" i="8"/>
  <c r="Q52" i="8" s="1"/>
  <c r="O55" i="8"/>
  <c r="N57" i="8"/>
  <c r="Q57" i="8" s="1"/>
  <c r="N59" i="8"/>
  <c r="Q59" i="8" s="1"/>
  <c r="O68" i="8"/>
  <c r="O75" i="8"/>
  <c r="Q39" i="8"/>
  <c r="Q40" i="8"/>
  <c r="Q34" i="8"/>
  <c r="Q26" i="8"/>
  <c r="Q30" i="8"/>
  <c r="Q35" i="8"/>
  <c r="O28" i="8"/>
  <c r="O35" i="8"/>
  <c r="O30" i="8"/>
  <c r="O37" i="8"/>
  <c r="Q24" i="8"/>
  <c r="Q19" i="8"/>
  <c r="O23" i="8"/>
  <c r="O24" i="8"/>
  <c r="N8" i="8"/>
  <c r="Q6" i="8"/>
  <c r="Q10" i="8"/>
  <c r="N5" i="8"/>
  <c r="Q5" i="8" s="1"/>
  <c r="Q3" i="8"/>
  <c r="Q4" i="8"/>
  <c r="N7" i="8"/>
  <c r="Q8" i="8"/>
  <c r="N16" i="8"/>
  <c r="Q16" i="8" s="1"/>
  <c r="Q14" i="8"/>
  <c r="O3" i="8"/>
  <c r="N9" i="8"/>
  <c r="Q9" i="8" s="1"/>
  <c r="N13" i="8"/>
  <c r="Q13" i="8" s="1"/>
  <c r="N11" i="8"/>
  <c r="Q11" i="8" s="1"/>
  <c r="Q7" i="8"/>
  <c r="O13" i="8"/>
  <c r="J4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K5" i="7"/>
  <c r="J5" i="7"/>
  <c r="K4" i="7"/>
  <c r="K3" i="7"/>
  <c r="J3" i="7"/>
  <c r="K271" i="6"/>
  <c r="J271" i="6"/>
  <c r="K270" i="6"/>
  <c r="J270" i="6"/>
  <c r="K269" i="6"/>
  <c r="J269" i="6"/>
  <c r="K268" i="6"/>
  <c r="J268" i="6"/>
  <c r="K267" i="6"/>
  <c r="J267" i="6"/>
  <c r="K266" i="6"/>
  <c r="J266" i="6"/>
  <c r="K265" i="6"/>
  <c r="J265" i="6"/>
  <c r="K264" i="6"/>
  <c r="J264" i="6"/>
  <c r="K263" i="6"/>
  <c r="J263" i="6"/>
  <c r="K262" i="6"/>
  <c r="J262" i="6"/>
  <c r="K261" i="6"/>
  <c r="J261" i="6"/>
  <c r="K260" i="6"/>
  <c r="J260" i="6"/>
  <c r="K259" i="6"/>
  <c r="J259" i="6"/>
  <c r="K258" i="6"/>
  <c r="J258" i="6"/>
  <c r="K257" i="6"/>
  <c r="J257" i="6"/>
  <c r="K256" i="6"/>
  <c r="J256" i="6"/>
  <c r="K255" i="6"/>
  <c r="J255" i="6"/>
  <c r="K254" i="6"/>
  <c r="J254" i="6"/>
  <c r="K253" i="6"/>
  <c r="J253" i="6"/>
  <c r="K252" i="6"/>
  <c r="J252" i="6"/>
  <c r="K251" i="6"/>
  <c r="J251" i="6"/>
  <c r="K250" i="6"/>
  <c r="J250" i="6"/>
  <c r="K249" i="6"/>
  <c r="J249" i="6"/>
  <c r="K248" i="6"/>
  <c r="J248" i="6"/>
  <c r="K247" i="6"/>
  <c r="J247" i="6"/>
  <c r="K246" i="6"/>
  <c r="J246" i="6"/>
  <c r="K245" i="6"/>
  <c r="J245" i="6"/>
  <c r="K244" i="6"/>
  <c r="J244" i="6"/>
  <c r="K243" i="6"/>
  <c r="J243" i="6"/>
  <c r="K242" i="6"/>
  <c r="J242" i="6"/>
  <c r="K241" i="6"/>
  <c r="J241" i="6"/>
  <c r="K240" i="6"/>
  <c r="J240" i="6"/>
  <c r="K239" i="6"/>
  <c r="J239" i="6"/>
  <c r="K238" i="6"/>
  <c r="J238" i="6"/>
  <c r="K237" i="6"/>
  <c r="J237" i="6"/>
  <c r="K236" i="6"/>
  <c r="J236" i="6"/>
  <c r="K235" i="6"/>
  <c r="J235" i="6"/>
  <c r="K234" i="6"/>
  <c r="J234" i="6"/>
  <c r="K233" i="6"/>
  <c r="J233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6" i="6"/>
  <c r="J226" i="6"/>
  <c r="K225" i="6"/>
  <c r="J225" i="6"/>
  <c r="K224" i="6"/>
  <c r="J224" i="6"/>
  <c r="K223" i="6"/>
  <c r="J223" i="6"/>
  <c r="K222" i="6"/>
  <c r="J222" i="6"/>
  <c r="K221" i="6"/>
  <c r="J221" i="6"/>
  <c r="K220" i="6"/>
  <c r="J220" i="6"/>
  <c r="K219" i="6"/>
  <c r="J219" i="6"/>
  <c r="K218" i="6"/>
  <c r="J218" i="6"/>
  <c r="K217" i="6"/>
  <c r="J217" i="6"/>
  <c r="K216" i="6"/>
  <c r="J216" i="6"/>
  <c r="K215" i="6"/>
  <c r="J215" i="6"/>
  <c r="K214" i="6"/>
  <c r="J214" i="6"/>
  <c r="K213" i="6"/>
  <c r="J213" i="6"/>
  <c r="K212" i="6"/>
  <c r="J212" i="6"/>
  <c r="K211" i="6"/>
  <c r="J211" i="6"/>
  <c r="K210" i="6"/>
  <c r="J210" i="6"/>
  <c r="K209" i="6"/>
  <c r="J209" i="6"/>
  <c r="K208" i="6"/>
  <c r="J208" i="6"/>
  <c r="K207" i="6"/>
  <c r="J207" i="6"/>
  <c r="K206" i="6"/>
  <c r="J206" i="6"/>
  <c r="K205" i="6"/>
  <c r="J205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K197" i="6"/>
  <c r="J197" i="6"/>
  <c r="K196" i="6"/>
  <c r="J196" i="6"/>
  <c r="K195" i="6"/>
  <c r="J195" i="6"/>
  <c r="K194" i="6"/>
  <c r="J194" i="6"/>
  <c r="K193" i="6"/>
  <c r="J193" i="6"/>
  <c r="K192" i="6"/>
  <c r="J192" i="6"/>
  <c r="K191" i="6"/>
  <c r="J191" i="6"/>
  <c r="K190" i="6"/>
  <c r="J190" i="6"/>
  <c r="K189" i="6"/>
  <c r="J189" i="6"/>
  <c r="K188" i="6"/>
  <c r="J188" i="6"/>
  <c r="K187" i="6"/>
  <c r="J187" i="6"/>
  <c r="K186" i="6"/>
  <c r="J186" i="6"/>
  <c r="K185" i="6"/>
  <c r="J185" i="6"/>
  <c r="K184" i="6"/>
  <c r="J184" i="6"/>
  <c r="K183" i="6"/>
  <c r="J183" i="6"/>
  <c r="K182" i="6"/>
  <c r="J182" i="6"/>
  <c r="K181" i="6"/>
  <c r="J181" i="6"/>
  <c r="K180" i="6"/>
  <c r="J180" i="6"/>
  <c r="K179" i="6"/>
  <c r="J179" i="6"/>
  <c r="K178" i="6"/>
  <c r="J178" i="6"/>
  <c r="K177" i="6"/>
  <c r="J177" i="6"/>
  <c r="K176" i="6"/>
  <c r="J176" i="6"/>
  <c r="K175" i="6"/>
  <c r="J175" i="6"/>
  <c r="K174" i="6"/>
  <c r="J174" i="6"/>
  <c r="K173" i="6"/>
  <c r="J173" i="6"/>
  <c r="K172" i="6"/>
  <c r="J172" i="6"/>
  <c r="K171" i="6"/>
  <c r="J171" i="6"/>
  <c r="K170" i="6"/>
  <c r="J170" i="6"/>
  <c r="K169" i="6"/>
  <c r="J169" i="6"/>
  <c r="K168" i="6"/>
  <c r="J168" i="6"/>
  <c r="K167" i="6"/>
  <c r="J167" i="6"/>
  <c r="K166" i="6"/>
  <c r="J166" i="6"/>
  <c r="K165" i="6"/>
  <c r="J165" i="6"/>
  <c r="K164" i="6"/>
  <c r="J164" i="6"/>
  <c r="K163" i="6"/>
  <c r="J163" i="6"/>
  <c r="K162" i="6"/>
  <c r="J162" i="6"/>
  <c r="K161" i="6"/>
  <c r="J161" i="6"/>
  <c r="K160" i="6"/>
  <c r="J160" i="6"/>
  <c r="K159" i="6"/>
  <c r="J159" i="6"/>
  <c r="K158" i="6"/>
  <c r="J158" i="6"/>
  <c r="K157" i="6"/>
  <c r="J157" i="6"/>
  <c r="K156" i="6"/>
  <c r="J156" i="6"/>
  <c r="K155" i="6"/>
  <c r="J155" i="6"/>
  <c r="K154" i="6"/>
  <c r="J154" i="6"/>
  <c r="K153" i="6"/>
  <c r="J153" i="6"/>
  <c r="K152" i="6"/>
  <c r="J152" i="6"/>
  <c r="K151" i="6"/>
  <c r="J151" i="6"/>
  <c r="K150" i="6"/>
  <c r="J150" i="6"/>
  <c r="K149" i="6"/>
  <c r="J149" i="6"/>
  <c r="K148" i="6"/>
  <c r="J148" i="6"/>
  <c r="K147" i="6"/>
  <c r="J147" i="6"/>
  <c r="K146" i="6"/>
  <c r="J146" i="6"/>
  <c r="K145" i="6"/>
  <c r="J145" i="6"/>
  <c r="K144" i="6"/>
  <c r="J144" i="6"/>
  <c r="K143" i="6"/>
  <c r="J143" i="6"/>
  <c r="K142" i="6"/>
  <c r="J142" i="6"/>
  <c r="K141" i="6"/>
  <c r="J141" i="6"/>
  <c r="K140" i="6"/>
  <c r="J140" i="6"/>
  <c r="K139" i="6"/>
  <c r="J139" i="6"/>
  <c r="U10" i="6"/>
  <c r="K135" i="6"/>
  <c r="J135" i="6"/>
  <c r="K134" i="6"/>
  <c r="J134" i="6"/>
  <c r="K133" i="6"/>
  <c r="J133" i="6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K5" i="6"/>
  <c r="J5" i="6"/>
  <c r="K4" i="6"/>
  <c r="J4" i="6"/>
  <c r="K3" i="6"/>
  <c r="J3" i="6"/>
  <c r="J273" i="6" l="1"/>
  <c r="J272" i="6"/>
  <c r="Z157" i="6"/>
  <c r="V157" i="6"/>
  <c r="U157" i="6"/>
  <c r="P157" i="6"/>
  <c r="O157" i="6"/>
  <c r="N157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Z150" i="6"/>
  <c r="Y150" i="6"/>
  <c r="X150" i="6"/>
  <c r="W150" i="6"/>
  <c r="V150" i="6"/>
  <c r="U150" i="6"/>
  <c r="T150" i="6"/>
  <c r="S150" i="6"/>
  <c r="R150" i="6"/>
  <c r="Q150" i="6"/>
  <c r="Z149" i="6"/>
  <c r="Y149" i="6"/>
  <c r="X149" i="6"/>
  <c r="W149" i="6"/>
  <c r="V149" i="6"/>
  <c r="U149" i="6"/>
  <c r="T149" i="6"/>
  <c r="Z148" i="6"/>
  <c r="Y148" i="6"/>
  <c r="X148" i="6"/>
  <c r="W148" i="6"/>
  <c r="V148" i="6"/>
  <c r="U148" i="6"/>
  <c r="Z147" i="6"/>
  <c r="Y147" i="6"/>
  <c r="X147" i="6"/>
  <c r="W147" i="6"/>
  <c r="V147" i="6"/>
  <c r="U147" i="6"/>
  <c r="AB146" i="6"/>
  <c r="AA146" i="6"/>
  <c r="Z146" i="6"/>
  <c r="Y146" i="6"/>
  <c r="X146" i="6"/>
  <c r="W146" i="6"/>
  <c r="V146" i="6"/>
  <c r="U146" i="6"/>
  <c r="AB145" i="6"/>
  <c r="AA145" i="6"/>
  <c r="Z145" i="6"/>
  <c r="Y145" i="6"/>
  <c r="AB142" i="6"/>
  <c r="AA142" i="6"/>
  <c r="Z142" i="6"/>
  <c r="AB141" i="6"/>
  <c r="AA141" i="6"/>
  <c r="Z141" i="6"/>
  <c r="AB140" i="6"/>
  <c r="AA140" i="6"/>
  <c r="J137" i="6"/>
  <c r="J136" i="6"/>
  <c r="Z21" i="6"/>
  <c r="V21" i="6"/>
  <c r="U21" i="6"/>
  <c r="P21" i="6"/>
  <c r="O21" i="6"/>
  <c r="N21" i="6"/>
  <c r="Z20" i="6"/>
  <c r="Y20" i="6"/>
  <c r="X20" i="6"/>
  <c r="W20" i="6"/>
  <c r="V20" i="6"/>
  <c r="U20" i="6"/>
  <c r="T20" i="6"/>
  <c r="S20" i="6"/>
  <c r="R20" i="6"/>
  <c r="Q20" i="6"/>
  <c r="P20" i="6"/>
  <c r="O20" i="6"/>
  <c r="Z19" i="6"/>
  <c r="Y19" i="6"/>
  <c r="X19" i="6"/>
  <c r="W19" i="6"/>
  <c r="V19" i="6"/>
  <c r="U19" i="6"/>
  <c r="T19" i="6"/>
  <c r="S19" i="6"/>
  <c r="R19" i="6"/>
  <c r="Q19" i="6"/>
  <c r="P19" i="6"/>
  <c r="O19" i="6"/>
  <c r="Z18" i="6"/>
  <c r="Y18" i="6"/>
  <c r="X18" i="6"/>
  <c r="W18" i="6"/>
  <c r="V18" i="6"/>
  <c r="U18" i="6"/>
  <c r="T18" i="6"/>
  <c r="S18" i="6"/>
  <c r="R18" i="6"/>
  <c r="Q18" i="6"/>
  <c r="P18" i="6"/>
  <c r="O18" i="6"/>
  <c r="N20" i="6"/>
  <c r="N19" i="6"/>
  <c r="N18" i="6"/>
  <c r="Z17" i="6"/>
  <c r="Y17" i="6"/>
  <c r="X17" i="6"/>
  <c r="W17" i="6"/>
  <c r="V17" i="6"/>
  <c r="U17" i="6"/>
  <c r="T17" i="6"/>
  <c r="S17" i="6"/>
  <c r="R17" i="6"/>
  <c r="Q17" i="6"/>
  <c r="P17" i="6"/>
  <c r="O17" i="6"/>
  <c r="Z16" i="6"/>
  <c r="Y16" i="6"/>
  <c r="X16" i="6"/>
  <c r="W16" i="6"/>
  <c r="V16" i="6"/>
  <c r="U16" i="6"/>
  <c r="T16" i="6"/>
  <c r="S16" i="6"/>
  <c r="R16" i="6"/>
  <c r="Q16" i="6"/>
  <c r="P16" i="6"/>
  <c r="O16" i="6"/>
  <c r="Z15" i="6"/>
  <c r="Y15" i="6"/>
  <c r="X15" i="6"/>
  <c r="W15" i="6"/>
  <c r="V15" i="6"/>
  <c r="U15" i="6"/>
  <c r="T15" i="6"/>
  <c r="S15" i="6"/>
  <c r="R15" i="6"/>
  <c r="Q15" i="6"/>
  <c r="P15" i="6"/>
  <c r="O15" i="6"/>
  <c r="Z14" i="6"/>
  <c r="Y14" i="6"/>
  <c r="X14" i="6"/>
  <c r="W14" i="6"/>
  <c r="V14" i="6"/>
  <c r="U14" i="6"/>
  <c r="T14" i="6"/>
  <c r="S14" i="6"/>
  <c r="R14" i="6"/>
  <c r="N17" i="6"/>
  <c r="N16" i="6"/>
  <c r="N15" i="6"/>
  <c r="Q14" i="6"/>
  <c r="Z13" i="6"/>
  <c r="Y13" i="6"/>
  <c r="X13" i="6"/>
  <c r="W13" i="6"/>
  <c r="V13" i="6"/>
  <c r="U13" i="6"/>
  <c r="T13" i="6"/>
  <c r="Z12" i="6"/>
  <c r="Y12" i="6"/>
  <c r="X12" i="6"/>
  <c r="W12" i="6"/>
  <c r="V12" i="6"/>
  <c r="U12" i="6"/>
  <c r="Z11" i="6"/>
  <c r="Y11" i="6"/>
  <c r="X11" i="6"/>
  <c r="W11" i="6"/>
  <c r="V11" i="6"/>
  <c r="U11" i="6"/>
  <c r="AB10" i="6"/>
  <c r="AA10" i="6"/>
  <c r="Z10" i="6"/>
  <c r="Y10" i="6"/>
  <c r="X10" i="6"/>
  <c r="W10" i="6"/>
  <c r="V10" i="6"/>
  <c r="AB9" i="6"/>
  <c r="AA9" i="6"/>
  <c r="Z9" i="6"/>
  <c r="Y9" i="6"/>
  <c r="AB6" i="6"/>
  <c r="AA6" i="6"/>
  <c r="Z6" i="6"/>
  <c r="AB5" i="6"/>
  <c r="AA5" i="6"/>
  <c r="Z5" i="6"/>
  <c r="AB4" i="6"/>
  <c r="AA4" i="6"/>
  <c r="N16" i="7" l="1"/>
  <c r="N39" i="7"/>
  <c r="N17" i="7"/>
  <c r="N40" i="7"/>
  <c r="N18" i="7"/>
  <c r="N41" i="7"/>
  <c r="N19" i="7"/>
  <c r="N42" i="7"/>
  <c r="O16" i="7"/>
  <c r="O39" i="7"/>
  <c r="N12" i="7"/>
  <c r="N35" i="7"/>
  <c r="N5" i="7"/>
  <c r="N28" i="7"/>
  <c r="O15" i="7"/>
  <c r="O38" i="7"/>
  <c r="N15" i="7"/>
  <c r="N38" i="7"/>
  <c r="N13" i="7"/>
  <c r="N36" i="7"/>
  <c r="N11" i="7"/>
  <c r="N34" i="7"/>
  <c r="N10" i="7"/>
  <c r="N33" i="7"/>
  <c r="N8" i="7"/>
  <c r="N31" i="7"/>
  <c r="N7" i="7"/>
  <c r="N30" i="7"/>
  <c r="N4" i="7"/>
  <c r="N27" i="7"/>
  <c r="O13" i="7"/>
  <c r="O36" i="7"/>
  <c r="N14" i="7"/>
  <c r="N37" i="7"/>
  <c r="N9" i="7"/>
  <c r="N32" i="7"/>
  <c r="N6" i="7"/>
  <c r="N29" i="7"/>
  <c r="N3" i="7" l="1"/>
  <c r="J24" i="7"/>
  <c r="J23" i="7"/>
  <c r="J46" i="7"/>
  <c r="N26" i="7"/>
  <c r="J47" i="7"/>
</calcChain>
</file>

<file path=xl/sharedStrings.xml><?xml version="1.0" encoding="utf-8"?>
<sst xmlns="http://schemas.openxmlformats.org/spreadsheetml/2006/main" count="2380" uniqueCount="318">
  <si>
    <t>NaI 100cm</t>
    <phoneticPr fontId="1"/>
  </si>
  <si>
    <t>#1</t>
    <phoneticPr fontId="1"/>
  </si>
  <si>
    <t>#2</t>
    <phoneticPr fontId="1"/>
  </si>
  <si>
    <t>#3</t>
    <phoneticPr fontId="1"/>
  </si>
  <si>
    <t>#4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</si>
  <si>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</si>
  <si>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</si>
  <si>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</si>
  <si>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</si>
  <si>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G</t>
    <phoneticPr fontId="1"/>
  </si>
  <si>
    <t>R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</si>
  <si>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</si>
  <si>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</si>
  <si>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</si>
  <si>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</si>
  <si>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J</t>
    <phoneticPr fontId="1"/>
  </si>
  <si>
    <t>I</t>
    <phoneticPr fontId="1"/>
  </si>
  <si>
    <t>H</t>
    <phoneticPr fontId="1"/>
  </si>
  <si>
    <t>Q</t>
    <phoneticPr fontId="1"/>
  </si>
  <si>
    <t>P</t>
    <phoneticPr fontId="1"/>
  </si>
  <si>
    <t>O</t>
    <phoneticPr fontId="1"/>
  </si>
  <si>
    <t>一回目</t>
    <rPh sb="0" eb="3">
      <t>イッカイメ</t>
    </rPh>
    <phoneticPr fontId="1"/>
  </si>
  <si>
    <t>二回目</t>
    <rPh sb="0" eb="3">
      <t>ニカイメ</t>
    </rPh>
    <phoneticPr fontId="1"/>
  </si>
  <si>
    <t>三回目</t>
    <rPh sb="0" eb="3">
      <t>サンカイメ</t>
    </rPh>
    <phoneticPr fontId="1"/>
  </si>
  <si>
    <t>四回目</t>
    <rPh sb="0" eb="3">
      <t>ヨンカイメ</t>
    </rPh>
    <phoneticPr fontId="1"/>
  </si>
  <si>
    <t>五回目</t>
    <rPh sb="0" eb="3">
      <t>ゴカイメ</t>
    </rPh>
    <phoneticPr fontId="1"/>
  </si>
  <si>
    <t>平均</t>
    <rPh sb="0" eb="2">
      <t>ヘイキン</t>
    </rPh>
    <phoneticPr fontId="1"/>
  </si>
  <si>
    <t>誤差</t>
    <rPh sb="0" eb="2">
      <t>ゴサ</t>
    </rPh>
    <phoneticPr fontId="1"/>
  </si>
  <si>
    <t>測定班</t>
    <rPh sb="0" eb="2">
      <t>ソクテイ</t>
    </rPh>
    <rPh sb="2" eb="3">
      <t>ハン</t>
    </rPh>
    <phoneticPr fontId="1"/>
  </si>
  <si>
    <t>測定点</t>
    <rPh sb="0" eb="2">
      <t>ソクテイ</t>
    </rPh>
    <rPh sb="2" eb="3">
      <t>テン</t>
    </rPh>
    <phoneticPr fontId="1"/>
  </si>
  <si>
    <t>測定条件</t>
    <rPh sb="0" eb="2">
      <t>ソクテイ</t>
    </rPh>
    <rPh sb="2" eb="4">
      <t>ジョウケン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</si>
  <si>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</si>
  <si>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</si>
  <si>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</si>
  <si>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</si>
  <si>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</si>
  <si>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</si>
  <si>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</si>
  <si>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</si>
  <si>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</si>
  <si>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</si>
  <si>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</si>
  <si>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</si>
  <si>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</si>
  <si>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</si>
  <si>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</si>
  <si>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</si>
  <si>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</si>
  <si>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</si>
  <si>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1.5-2.0</t>
    <phoneticPr fontId="1"/>
  </si>
  <si>
    <t>2.0-2.5</t>
    <phoneticPr fontId="1"/>
  </si>
  <si>
    <t>2.5-3.0</t>
    <phoneticPr fontId="1"/>
  </si>
  <si>
    <t>3.0-3.5</t>
    <phoneticPr fontId="1"/>
  </si>
  <si>
    <t>1000-1300</t>
    <phoneticPr fontId="1"/>
  </si>
  <si>
    <t>1300-1600</t>
    <phoneticPr fontId="1"/>
  </si>
  <si>
    <t>1600-1900</t>
    <phoneticPr fontId="1"/>
  </si>
  <si>
    <t>1900-</t>
    <phoneticPr fontId="1"/>
  </si>
  <si>
    <t>3.5-</t>
    <phoneticPr fontId="1"/>
  </si>
  <si>
    <t>700-1000</t>
    <phoneticPr fontId="1"/>
  </si>
  <si>
    <t>3.0-3.6</t>
    <phoneticPr fontId="1"/>
  </si>
  <si>
    <t>3.6-4.2</t>
    <phoneticPr fontId="1"/>
  </si>
  <si>
    <t>4.2-4.8</t>
    <phoneticPr fontId="1"/>
  </si>
  <si>
    <t>4.8-5.4</t>
    <phoneticPr fontId="1"/>
  </si>
  <si>
    <t>5.4-</t>
    <phoneticPr fontId="1"/>
  </si>
  <si>
    <t>900-1400</t>
    <phoneticPr fontId="1"/>
  </si>
  <si>
    <t>1400-1900</t>
    <phoneticPr fontId="1"/>
  </si>
  <si>
    <t>1900-2400</t>
    <phoneticPr fontId="1"/>
  </si>
  <si>
    <t>2400-2900</t>
    <phoneticPr fontId="1"/>
  </si>
  <si>
    <t>2900-</t>
    <phoneticPr fontId="1"/>
  </si>
  <si>
    <t>μSv/h</t>
    <phoneticPr fontId="1"/>
  </si>
  <si>
    <t xml:space="preserve">NaI </t>
    <phoneticPr fontId="1"/>
  </si>
  <si>
    <t>GM 0cm</t>
    <phoneticPr fontId="1"/>
  </si>
  <si>
    <t>NaI 100cm</t>
    <phoneticPr fontId="1"/>
  </si>
  <si>
    <t>NaI 校正係数</t>
    <rPh sb="4" eb="6">
      <t>コウセイ</t>
    </rPh>
    <rPh sb="6" eb="8">
      <t>ケイスウ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</si>
  <si>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</si>
  <si>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</si>
  <si>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</si>
  <si>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</si>
  <si>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</si>
  <si>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平均（校正値）</t>
    <rPh sb="0" eb="2">
      <t>ヘイキン</t>
    </rPh>
    <rPh sb="3" eb="5">
      <t>コウセイ</t>
    </rPh>
    <rPh sb="5" eb="6">
      <t>アタイ</t>
    </rPh>
    <phoneticPr fontId="1"/>
  </si>
  <si>
    <t>誤差（校正値）</t>
    <rPh sb="0" eb="2">
      <t>ゴサ</t>
    </rPh>
    <rPh sb="3" eb="5">
      <t>コウセイ</t>
    </rPh>
    <rPh sb="5" eb="6">
      <t>アタイ</t>
    </rPh>
    <phoneticPr fontId="1"/>
  </si>
  <si>
    <t>#1</t>
    <phoneticPr fontId="1"/>
  </si>
  <si>
    <t>GM 0cm</t>
    <phoneticPr fontId="1"/>
  </si>
  <si>
    <t>#1</t>
    <phoneticPr fontId="1"/>
  </si>
  <si>
    <t>NaI 100cm</t>
    <phoneticPr fontId="1"/>
  </si>
  <si>
    <t>GM 0cm</t>
    <phoneticPr fontId="1"/>
  </si>
  <si>
    <t>#1</t>
    <phoneticPr fontId="1"/>
  </si>
  <si>
    <t>NaI 100cm</t>
    <phoneticPr fontId="1"/>
  </si>
  <si>
    <t>GM 0cm</t>
    <phoneticPr fontId="1"/>
  </si>
  <si>
    <t>#2</t>
    <phoneticPr fontId="1"/>
  </si>
  <si>
    <t>#4</t>
    <phoneticPr fontId="1"/>
  </si>
  <si>
    <t>B</t>
    <phoneticPr fontId="1"/>
  </si>
  <si>
    <t>G</t>
    <phoneticPr fontId="1"/>
  </si>
  <si>
    <t>R</t>
    <phoneticPr fontId="1"/>
  </si>
  <si>
    <t>R</t>
    <phoneticPr fontId="1"/>
  </si>
  <si>
    <t>K</t>
    <phoneticPr fontId="1"/>
  </si>
  <si>
    <t>R</t>
    <phoneticPr fontId="1"/>
  </si>
  <si>
    <t>Q</t>
    <phoneticPr fontId="1"/>
  </si>
  <si>
    <t>R</t>
    <phoneticPr fontId="1"/>
  </si>
  <si>
    <t>#1</t>
    <phoneticPr fontId="1"/>
  </si>
  <si>
    <t>NaI 100cm</t>
    <phoneticPr fontId="1"/>
  </si>
  <si>
    <t>#2</t>
    <phoneticPr fontId="1"/>
  </si>
  <si>
    <t>#2</t>
    <phoneticPr fontId="1"/>
  </si>
  <si>
    <t>GM 0cm</t>
    <phoneticPr fontId="1"/>
  </si>
  <si>
    <t>#2</t>
    <phoneticPr fontId="1"/>
  </si>
  <si>
    <t>NaI 100cm</t>
    <phoneticPr fontId="1"/>
  </si>
  <si>
    <t>NaI 100cm</t>
    <phoneticPr fontId="1"/>
  </si>
  <si>
    <t>GM 0cm</t>
    <phoneticPr fontId="1"/>
  </si>
  <si>
    <t>#3</t>
    <phoneticPr fontId="1"/>
  </si>
  <si>
    <t>#3</t>
    <phoneticPr fontId="1"/>
  </si>
  <si>
    <t>#3</t>
    <phoneticPr fontId="1"/>
  </si>
  <si>
    <t>福島県双葉郡大熊町大字下野上字原42番地</t>
    <rPh sb="0" eb="3">
      <t>フクシマケン</t>
    </rPh>
    <rPh sb="3" eb="6">
      <t>フタバグン</t>
    </rPh>
    <rPh sb="6" eb="8">
      <t>オオクマ</t>
    </rPh>
    <rPh sb="8" eb="9">
      <t>チョウ</t>
    </rPh>
    <rPh sb="9" eb="11">
      <t>オオアザ</t>
    </rPh>
    <rPh sb="11" eb="13">
      <t>シタノ</t>
    </rPh>
    <rPh sb="13" eb="14">
      <t>ウエ</t>
    </rPh>
    <rPh sb="14" eb="15">
      <t>アザ</t>
    </rPh>
    <rPh sb="15" eb="16">
      <t>ハラ</t>
    </rPh>
    <rPh sb="18" eb="20">
      <t>バンチ</t>
    </rPh>
    <phoneticPr fontId="1"/>
  </si>
  <si>
    <t>GM</t>
    <phoneticPr fontId="1"/>
  </si>
  <si>
    <t>cpm</t>
    <phoneticPr fontId="1"/>
  </si>
  <si>
    <t>地表 土壌線量率</t>
    <rPh sb="0" eb="2">
      <t>チヒョウ</t>
    </rPh>
    <rPh sb="3" eb="5">
      <t>ドジョウ</t>
    </rPh>
    <rPh sb="5" eb="8">
      <t>センリョウリツ</t>
    </rPh>
    <phoneticPr fontId="1"/>
  </si>
  <si>
    <t>地上100cm 空間線量率</t>
    <rPh sb="0" eb="2">
      <t>チジョウ</t>
    </rPh>
    <rPh sb="8" eb="10">
      <t>クウカン</t>
    </rPh>
    <rPh sb="10" eb="13">
      <t>センリョウリツ</t>
    </rPh>
    <phoneticPr fontId="1"/>
  </si>
  <si>
    <t>福島県双葉郡大熊町大字熊字旭台96番地</t>
    <rPh sb="0" eb="3">
      <t>フクシマケン</t>
    </rPh>
    <rPh sb="3" eb="6">
      <t>フタバグン</t>
    </rPh>
    <rPh sb="6" eb="8">
      <t>オオクマ</t>
    </rPh>
    <rPh sb="8" eb="9">
      <t>チョウ</t>
    </rPh>
    <rPh sb="9" eb="11">
      <t>オオアザ</t>
    </rPh>
    <rPh sb="11" eb="12">
      <t>クマ</t>
    </rPh>
    <rPh sb="12" eb="13">
      <t>アザ</t>
    </rPh>
    <rPh sb="13" eb="14">
      <t>アサヒ</t>
    </rPh>
    <rPh sb="14" eb="15">
      <t>ダイ</t>
    </rPh>
    <rPh sb="17" eb="19">
      <t>バンチ</t>
    </rPh>
    <phoneticPr fontId="1"/>
  </si>
  <si>
    <t>14:30-16:30</t>
    <phoneticPr fontId="1"/>
  </si>
  <si>
    <t>愛宕山公園</t>
    <rPh sb="0" eb="3">
      <t>アタゴヤマ</t>
    </rPh>
    <rPh sb="3" eb="5">
      <t>コウエン</t>
    </rPh>
    <phoneticPr fontId="1"/>
  </si>
  <si>
    <t>曇／小雨</t>
    <rPh sb="0" eb="1">
      <t>クモ</t>
    </rPh>
    <rPh sb="2" eb="4">
      <t>ショウウ</t>
    </rPh>
    <phoneticPr fontId="1"/>
  </si>
  <si>
    <t>線量計</t>
    <rPh sb="0" eb="3">
      <t>センリョウケイ</t>
    </rPh>
    <phoneticPr fontId="1"/>
  </si>
  <si>
    <t>測定高</t>
    <rPh sb="0" eb="2">
      <t>ソクテイ</t>
    </rPh>
    <rPh sb="2" eb="3">
      <t>タカ</t>
    </rPh>
    <phoneticPr fontId="1"/>
  </si>
  <si>
    <t>備考</t>
    <rPh sb="0" eb="2">
      <t>ビコウ</t>
    </rPh>
    <phoneticPr fontId="1"/>
  </si>
  <si>
    <t>時定数</t>
    <rPh sb="0" eb="3">
      <t>ジテイスウ</t>
    </rPh>
    <phoneticPr fontId="1"/>
  </si>
  <si>
    <t>誤差 (%)</t>
    <rPh sb="0" eb="2">
      <t>ゴサ</t>
    </rPh>
    <phoneticPr fontId="1"/>
  </si>
  <si>
    <t>NaI 校正値</t>
    <rPh sb="4" eb="6">
      <t>コウセイ</t>
    </rPh>
    <rPh sb="6" eb="7">
      <t>アタイ</t>
    </rPh>
    <phoneticPr fontId="1"/>
  </si>
  <si>
    <t>単位</t>
    <rPh sb="0" eb="2">
      <t>タンイ</t>
    </rPh>
    <phoneticPr fontId="1"/>
  </si>
  <si>
    <t>計測値×%誤差</t>
    <rPh sb="0" eb="3">
      <t>ケイソクチ</t>
    </rPh>
    <rPh sb="5" eb="7">
      <t>ゴサ</t>
    </rPh>
    <phoneticPr fontId="1"/>
  </si>
  <si>
    <t>NaI</t>
    <phoneticPr fontId="1"/>
  </si>
  <si>
    <t>0 cm</t>
    <phoneticPr fontId="1"/>
  </si>
  <si>
    <t>10 s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</si>
  <si>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</si>
  <si>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100 cm</t>
    <phoneticPr fontId="1"/>
  </si>
  <si>
    <t>10 s</t>
    <phoneticPr fontId="1"/>
  </si>
  <si>
    <t>cpm</t>
    <phoneticPr fontId="1"/>
  </si>
  <si>
    <t>cpm</t>
    <phoneticPr fontId="1"/>
  </si>
  <si>
    <t>30 s ?</t>
    <phoneticPr fontId="1"/>
  </si>
  <si>
    <t>GM</t>
    <phoneticPr fontId="1"/>
  </si>
  <si>
    <t>Al 1mm</t>
    <phoneticPr fontId="1"/>
  </si>
  <si>
    <t>GM</t>
    <phoneticPr fontId="1"/>
  </si>
  <si>
    <t>Al 2mm</t>
    <phoneticPr fontId="1"/>
  </si>
  <si>
    <t>Al 2mm</t>
    <phoneticPr fontId="1"/>
  </si>
  <si>
    <t>Al 1mm</t>
    <phoneticPr fontId="1"/>
  </si>
  <si>
    <t>30 s</t>
    <phoneticPr fontId="1"/>
  </si>
  <si>
    <t>30 s</t>
    <phoneticPr fontId="1"/>
  </si>
  <si>
    <t>Al 3mm</t>
    <phoneticPr fontId="1"/>
  </si>
  <si>
    <t>NaI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</si>
  <si>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</si>
  <si>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cps</t>
    <phoneticPr fontId="1"/>
  </si>
  <si>
    <t>10 s</t>
    <phoneticPr fontId="1"/>
  </si>
  <si>
    <t>30 s</t>
    <phoneticPr fontId="1"/>
  </si>
  <si>
    <t>cpm</t>
    <phoneticPr fontId="1"/>
  </si>
  <si>
    <t>Al 2mm</t>
    <phoneticPr fontId="1"/>
  </si>
  <si>
    <t>100 cm</t>
    <phoneticPr fontId="1"/>
  </si>
  <si>
    <t>GM</t>
    <phoneticPr fontId="1"/>
  </si>
  <si>
    <t>0 cm</t>
    <phoneticPr fontId="1"/>
  </si>
  <si>
    <t>0 cm</t>
    <phoneticPr fontId="1"/>
  </si>
  <si>
    <t>10 s</t>
    <phoneticPr fontId="1"/>
  </si>
  <si>
    <t>Al 3mm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</si>
  <si>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</si>
  <si>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cps</t>
    <phoneticPr fontId="1"/>
  </si>
  <si>
    <t>NaI</t>
    <phoneticPr fontId="1"/>
  </si>
  <si>
    <t>Al 1mm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</si>
  <si>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</si>
  <si>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NaI</t>
    <phoneticPr fontId="1"/>
  </si>
  <si>
    <t>100 cm</t>
    <phoneticPr fontId="1"/>
  </si>
  <si>
    <t>10 s</t>
    <phoneticPr fontId="1"/>
  </si>
  <si>
    <t>10 s</t>
    <phoneticPr fontId="1"/>
  </si>
  <si>
    <t>NaI</t>
    <phoneticPr fontId="1"/>
  </si>
  <si>
    <t>#2</t>
    <phoneticPr fontId="1"/>
  </si>
  <si>
    <t>3 s</t>
    <phoneticPr fontId="1"/>
  </si>
  <si>
    <t>B20</t>
    <phoneticPr fontId="1"/>
  </si>
  <si>
    <r>
      <rPr>
        <sz val="11"/>
        <color theme="1"/>
        <rFont val="ＭＳ Ｐゴシック"/>
        <family val="3"/>
        <charset val="128"/>
      </rPr>
      <t>γ</t>
    </r>
    <r>
      <rPr>
        <sz val="11"/>
        <color theme="1"/>
        <rFont val="ＭＳ Ｐゴシック"/>
        <family val="2"/>
        <charset val="128"/>
        <scheme val="minor"/>
      </rPr>
      <t>Spotter</t>
    </r>
    <phoneticPr fontId="1"/>
  </si>
  <si>
    <t>Al</t>
    <phoneticPr fontId="1"/>
  </si>
  <si>
    <t>燈籠</t>
    <rPh sb="0" eb="2">
      <t>トウロウ</t>
    </rPh>
    <phoneticPr fontId="1"/>
  </si>
  <si>
    <t>阿吽像</t>
    <rPh sb="0" eb="2">
      <t>アウン</t>
    </rPh>
    <rPh sb="2" eb="3">
      <t>ゾウ</t>
    </rPh>
    <phoneticPr fontId="1"/>
  </si>
  <si>
    <t>cpm</t>
    <phoneticPr fontId="1"/>
  </si>
  <si>
    <t>NaI</t>
    <phoneticPr fontId="1"/>
  </si>
  <si>
    <t>下向き</t>
    <rPh sb="0" eb="2">
      <t>シタム</t>
    </rPh>
    <phoneticPr fontId="1"/>
  </si>
  <si>
    <t>10 s</t>
    <phoneticPr fontId="1"/>
  </si>
  <si>
    <t>上向き</t>
    <rPh sb="0" eb="1">
      <t>ウエ</t>
    </rPh>
    <rPh sb="1" eb="2">
      <t>ム</t>
    </rPh>
    <phoneticPr fontId="1"/>
  </si>
  <si>
    <t>10 s</t>
    <phoneticPr fontId="1"/>
  </si>
  <si>
    <t>GM</t>
    <phoneticPr fontId="1"/>
  </si>
  <si>
    <t>Al 1mm</t>
    <phoneticPr fontId="1"/>
  </si>
  <si>
    <t>cpm</t>
    <phoneticPr fontId="1"/>
  </si>
  <si>
    <t>GAGG</t>
    <phoneticPr fontId="1"/>
  </si>
  <si>
    <t>GAGG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</si>
  <si>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</si>
  <si>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RadEye</t>
    <phoneticPr fontId="1"/>
  </si>
  <si>
    <t>0 cm</t>
    <phoneticPr fontId="1"/>
  </si>
  <si>
    <t>0 cm</t>
    <phoneticPr fontId="1"/>
  </si>
  <si>
    <t>cps</t>
    <phoneticPr fontId="1"/>
  </si>
  <si>
    <t>NaI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</si>
  <si>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</si>
  <si>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狛犬</t>
    <rPh sb="0" eb="2">
      <t>コマイヌ</t>
    </rPh>
    <phoneticPr fontId="1"/>
  </si>
  <si>
    <t>狛犬下</t>
    <rPh sb="0" eb="2">
      <t>コマイヌ</t>
    </rPh>
    <rPh sb="2" eb="3">
      <t>シタ</t>
    </rPh>
    <phoneticPr fontId="1"/>
  </si>
  <si>
    <t>狛犬台座</t>
    <rPh sb="0" eb="2">
      <t>コマイヌ</t>
    </rPh>
    <rPh sb="2" eb="4">
      <t>ダイザ</t>
    </rPh>
    <phoneticPr fontId="1"/>
  </si>
  <si>
    <t>松表面</t>
    <rPh sb="0" eb="1">
      <t>マツ</t>
    </rPh>
    <rPh sb="1" eb="3">
      <t>ヒョウメン</t>
    </rPh>
    <phoneticPr fontId="1"/>
  </si>
  <si>
    <t>50 cm</t>
    <phoneticPr fontId="1"/>
  </si>
  <si>
    <t>9:50-10:20</t>
    <phoneticPr fontId="1"/>
  </si>
  <si>
    <t>霊山パーキング</t>
    <rPh sb="0" eb="2">
      <t>リョウゼン</t>
    </rPh>
    <phoneticPr fontId="1"/>
  </si>
  <si>
    <t>晴／細雪</t>
    <rPh sb="0" eb="1">
      <t>ハ</t>
    </rPh>
    <rPh sb="2" eb="4">
      <t>ササメユキ</t>
    </rPh>
    <phoneticPr fontId="1"/>
  </si>
  <si>
    <t>GM</t>
    <phoneticPr fontId="1"/>
  </si>
  <si>
    <t>0 cm</t>
    <phoneticPr fontId="1"/>
  </si>
  <si>
    <t>100 cm</t>
    <phoneticPr fontId="1"/>
  </si>
  <si>
    <t>cpm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</si>
  <si>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</si>
  <si>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GAGG</t>
    <phoneticPr fontId="1"/>
  </si>
  <si>
    <t>GAGG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</si>
  <si>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</si>
  <si>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0 cm</t>
    <phoneticPr fontId="1"/>
  </si>
  <si>
    <t>NaI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</si>
  <si>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</si>
  <si>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0 cm</t>
    <phoneticPr fontId="1"/>
  </si>
  <si>
    <t>10 s</t>
    <phoneticPr fontId="1"/>
  </si>
  <si>
    <t>cpm</t>
    <phoneticPr fontId="1"/>
  </si>
  <si>
    <t>松の木向き</t>
    <rPh sb="0" eb="1">
      <t>マツ</t>
    </rPh>
    <rPh sb="2" eb="3">
      <t>キ</t>
    </rPh>
    <rPh sb="3" eb="4">
      <t>ム</t>
    </rPh>
    <phoneticPr fontId="1"/>
  </si>
  <si>
    <t>10 s</t>
    <phoneticPr fontId="1"/>
  </si>
  <si>
    <t>100 cm</t>
    <phoneticPr fontId="1"/>
  </si>
  <si>
    <t>10:30-11:20</t>
    <phoneticPr fontId="1"/>
  </si>
  <si>
    <t>晴</t>
    <rPh sb="0" eb="1">
      <t>ハ</t>
    </rPh>
    <phoneticPr fontId="1"/>
  </si>
  <si>
    <t>菅野宗夫邸</t>
    <rPh sb="0" eb="2">
      <t>カンノ</t>
    </rPh>
    <rPh sb="2" eb="4">
      <t>ムネオ</t>
    </rPh>
    <rPh sb="4" eb="5">
      <t>テイ</t>
    </rPh>
    <phoneticPr fontId="1"/>
  </si>
  <si>
    <t>NaI</t>
    <phoneticPr fontId="1"/>
  </si>
  <si>
    <t>10 s</t>
    <phoneticPr fontId="1"/>
  </si>
  <si>
    <t>cpm</t>
    <phoneticPr fontId="1"/>
  </si>
  <si>
    <t>0 cm</t>
    <phoneticPr fontId="1"/>
  </si>
  <si>
    <t>Cu</t>
    <phoneticPr fontId="1"/>
  </si>
  <si>
    <t>cpm</t>
    <phoneticPr fontId="1"/>
  </si>
  <si>
    <t>10 s</t>
    <phoneticPr fontId="1"/>
  </si>
  <si>
    <t>cpm</t>
    <phoneticPr fontId="1"/>
  </si>
  <si>
    <t>10 s</t>
    <phoneticPr fontId="1"/>
  </si>
  <si>
    <t>0 cm</t>
    <phoneticPr fontId="1"/>
  </si>
  <si>
    <t>#2</t>
    <phoneticPr fontId="1"/>
  </si>
  <si>
    <t>GM</t>
    <phoneticPr fontId="1"/>
  </si>
  <si>
    <t>0 cm</t>
    <phoneticPr fontId="1"/>
  </si>
  <si>
    <t>cpm</t>
    <phoneticPr fontId="1"/>
  </si>
  <si>
    <t>100 cm</t>
    <phoneticPr fontId="1"/>
  </si>
  <si>
    <t>10 s</t>
    <phoneticPr fontId="1"/>
  </si>
  <si>
    <t>NaI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</si>
  <si>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</si>
  <si>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NaI</t>
    <phoneticPr fontId="1"/>
  </si>
  <si>
    <t>GM</t>
    <phoneticPr fontId="1"/>
  </si>
  <si>
    <t>0 cm</t>
    <phoneticPr fontId="1"/>
  </si>
  <si>
    <t>10 s</t>
    <phoneticPr fontId="1"/>
  </si>
  <si>
    <t>11:45-12：05</t>
    <phoneticPr fontId="1"/>
  </si>
  <si>
    <t>山津見神社</t>
    <rPh sb="0" eb="1">
      <t>ヤマ</t>
    </rPh>
    <rPh sb="1" eb="2">
      <t>ツ</t>
    </rPh>
    <rPh sb="2" eb="3">
      <t>ケン</t>
    </rPh>
    <rPh sb="3" eb="5">
      <t>ジンジャ</t>
    </rPh>
    <phoneticPr fontId="1"/>
  </si>
  <si>
    <t>0 cm</t>
    <phoneticPr fontId="1"/>
  </si>
  <si>
    <t>NaI</t>
    <phoneticPr fontId="1"/>
  </si>
  <si>
    <t>100 cm</t>
    <phoneticPr fontId="1"/>
  </si>
  <si>
    <t>10 s</t>
    <phoneticPr fontId="1"/>
  </si>
  <si>
    <t>10 s</t>
    <phoneticPr fontId="1"/>
  </si>
  <si>
    <t>GM</t>
    <phoneticPr fontId="1"/>
  </si>
  <si>
    <t>100 cm</t>
    <phoneticPr fontId="1"/>
  </si>
  <si>
    <t>NaI</t>
    <phoneticPr fontId="1"/>
  </si>
  <si>
    <t>0 cm</t>
    <phoneticPr fontId="1"/>
  </si>
  <si>
    <t>cpm</t>
    <phoneticPr fontId="1"/>
  </si>
  <si>
    <t>NaI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</si>
  <si>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</si>
  <si>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0 cm</t>
    <phoneticPr fontId="1"/>
  </si>
  <si>
    <t>10 s</t>
    <phoneticPr fontId="1"/>
  </si>
  <si>
    <t>NaI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</si>
  <si>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</si>
  <si>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100 cm</t>
    <phoneticPr fontId="1"/>
  </si>
  <si>
    <t>13:35-14：36</t>
    <phoneticPr fontId="1"/>
  </si>
  <si>
    <t>曇</t>
    <rPh sb="0" eb="1">
      <t>クモ</t>
    </rPh>
    <phoneticPr fontId="1"/>
  </si>
  <si>
    <t>菅野啓一邸</t>
    <rPh sb="0" eb="2">
      <t>カンノ</t>
    </rPh>
    <rPh sb="2" eb="4">
      <t>ケイイチ</t>
    </rPh>
    <rPh sb="4" eb="5">
      <t>テイ</t>
    </rPh>
    <phoneticPr fontId="1"/>
  </si>
  <si>
    <t>NaI</t>
    <phoneticPr fontId="1"/>
  </si>
  <si>
    <t>100 cm</t>
    <phoneticPr fontId="1"/>
  </si>
  <si>
    <t>10 s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</si>
  <si>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</si>
  <si>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100 cm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</si>
  <si>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</si>
  <si>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#2</t>
    <phoneticPr fontId="1"/>
  </si>
  <si>
    <t>#3</t>
    <phoneticPr fontId="1"/>
  </si>
  <si>
    <t>15：00-15：30</t>
    <phoneticPr fontId="1"/>
  </si>
  <si>
    <t>長泥ゲート</t>
    <rPh sb="0" eb="2">
      <t>ナガドロ</t>
    </rPh>
    <phoneticPr fontId="1"/>
  </si>
  <si>
    <t>Cu</t>
    <phoneticPr fontId="1"/>
  </si>
  <si>
    <t>Al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</si>
  <si>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</si>
  <si>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100 cm</t>
    <phoneticPr fontId="1"/>
  </si>
  <si>
    <t>Cu</t>
    <phoneticPr fontId="1"/>
  </si>
  <si>
    <t>GM</t>
    <phoneticPr fontId="1"/>
  </si>
  <si>
    <t>0 cm</t>
    <phoneticPr fontId="1"/>
  </si>
  <si>
    <t>10 s</t>
    <phoneticPr fontId="1"/>
  </si>
  <si>
    <t>NaI</t>
    <phoneticPr fontId="1"/>
  </si>
  <si>
    <t>100 cm</t>
    <phoneticPr fontId="1"/>
  </si>
  <si>
    <t>10 s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</si>
  <si>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</si>
  <si>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cpm</t>
    <phoneticPr fontId="1"/>
  </si>
  <si>
    <t>斜面</t>
    <rPh sb="0" eb="2">
      <t>シャメン</t>
    </rPh>
    <phoneticPr fontId="1"/>
  </si>
  <si>
    <t>溝の中</t>
    <rPh sb="0" eb="1">
      <t>ミゾ</t>
    </rPh>
    <rPh sb="2" eb="3">
      <t>ナカ</t>
    </rPh>
    <phoneticPr fontId="1"/>
  </si>
  <si>
    <t>斜面溝上</t>
    <rPh sb="0" eb="2">
      <t>シャメン</t>
    </rPh>
    <rPh sb="2" eb="4">
      <t>ミゾウエ</t>
    </rPh>
    <phoneticPr fontId="1"/>
  </si>
  <si>
    <t>10 s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</si>
  <si>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</si>
  <si>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溝上</t>
    <rPh sb="0" eb="2">
      <t>ミゾウエ</t>
    </rPh>
    <phoneticPr fontId="1"/>
  </si>
  <si>
    <t>13:00-13:50</t>
    <phoneticPr fontId="1"/>
  </si>
  <si>
    <t>ふれ愛館</t>
    <rPh sb="2" eb="3">
      <t>アイ</t>
    </rPh>
    <rPh sb="3" eb="4">
      <t>カン</t>
    </rPh>
    <phoneticPr fontId="1"/>
  </si>
  <si>
    <t>Al 1mm</t>
    <phoneticPr fontId="1"/>
  </si>
  <si>
    <t>30 s</t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</si>
  <si>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</si>
  <si>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NaI</t>
    <phoneticPr fontId="1"/>
  </si>
  <si>
    <t>0 cm</t>
    <phoneticPr fontId="1"/>
  </si>
  <si>
    <t>Al 2mm</t>
    <phoneticPr fontId="1"/>
  </si>
  <si>
    <t>Cu 1mm</t>
    <phoneticPr fontId="1"/>
  </si>
  <si>
    <t>Cu 2mm</t>
    <phoneticPr fontId="1"/>
  </si>
  <si>
    <t>10 s</t>
    <phoneticPr fontId="1"/>
  </si>
  <si>
    <t>0 cm</t>
    <phoneticPr fontId="1"/>
  </si>
  <si>
    <t>Cu 3mm</t>
    <phoneticPr fontId="1"/>
  </si>
  <si>
    <r>
      <t>仮仮置場向0</t>
    </r>
    <r>
      <rPr>
        <sz val="11"/>
        <color theme="1"/>
        <rFont val="ＭＳ Ｐゴシック"/>
        <family val="2"/>
        <charset val="128"/>
      </rPr>
      <t>˚</t>
    </r>
    <rPh sb="0" eb="1">
      <t>カリ</t>
    </rPh>
    <rPh sb="1" eb="2">
      <t>カリ</t>
    </rPh>
    <rPh sb="2" eb="3">
      <t>オ</t>
    </rPh>
    <rPh sb="3" eb="4">
      <t>バ</t>
    </rPh>
    <rPh sb="4" eb="5">
      <t>ム</t>
    </rPh>
    <phoneticPr fontId="1"/>
  </si>
  <si>
    <t>10 s</t>
    <phoneticPr fontId="1"/>
  </si>
  <si>
    <t>100 cm</t>
    <phoneticPr fontId="1"/>
  </si>
  <si>
    <r>
      <t>仮仮置場向-90</t>
    </r>
    <r>
      <rPr>
        <sz val="11"/>
        <color theme="1"/>
        <rFont val="ＭＳ Ｐゴシック"/>
        <family val="2"/>
        <charset val="128"/>
      </rPr>
      <t>˚</t>
    </r>
    <rPh sb="0" eb="1">
      <t>カリ</t>
    </rPh>
    <rPh sb="1" eb="2">
      <t>カリ</t>
    </rPh>
    <rPh sb="2" eb="3">
      <t>オ</t>
    </rPh>
    <rPh sb="3" eb="4">
      <t>バ</t>
    </rPh>
    <rPh sb="4" eb="5">
      <t>ム</t>
    </rPh>
    <phoneticPr fontId="1"/>
  </si>
  <si>
    <t>100 cm</t>
    <phoneticPr fontId="1"/>
  </si>
  <si>
    <r>
      <t>仮仮置場向+90</t>
    </r>
    <r>
      <rPr>
        <sz val="11"/>
        <color theme="1"/>
        <rFont val="ＭＳ Ｐゴシック"/>
        <family val="2"/>
        <charset val="128"/>
      </rPr>
      <t>˚</t>
    </r>
    <rPh sb="0" eb="1">
      <t>カリ</t>
    </rPh>
    <rPh sb="1" eb="2">
      <t>カリ</t>
    </rPh>
    <rPh sb="2" eb="3">
      <t>オ</t>
    </rPh>
    <rPh sb="3" eb="4">
      <t>バ</t>
    </rPh>
    <rPh sb="4" eb="5">
      <t>ム</t>
    </rPh>
    <phoneticPr fontId="1"/>
  </si>
  <si>
    <r>
      <t>仮仮置場向+180</t>
    </r>
    <r>
      <rPr>
        <sz val="11"/>
        <color theme="1"/>
        <rFont val="ＭＳ Ｐゴシック"/>
        <family val="2"/>
        <charset val="128"/>
      </rPr>
      <t>˚</t>
    </r>
    <rPh sb="0" eb="1">
      <t>カリ</t>
    </rPh>
    <rPh sb="1" eb="2">
      <t>カリ</t>
    </rPh>
    <rPh sb="2" eb="3">
      <t>オ</t>
    </rPh>
    <rPh sb="3" eb="4">
      <t>バ</t>
    </rPh>
    <rPh sb="4" eb="5">
      <t>ム</t>
    </rPh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</si>
  <si>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</si>
  <si>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r>
      <rPr>
        <sz val="11"/>
        <color theme="1"/>
        <rFont val="Calibri"/>
        <family val="2"/>
      </rPr>
      <t>μ</t>
    </r>
    <r>
      <rPr>
        <sz val="11"/>
        <color theme="1"/>
        <rFont val="ＭＳ Ｐゴシック"/>
        <family val="2"/>
        <charset val="128"/>
        <scheme val="minor"/>
      </rPr>
      <t>Sv/h</t>
    </r>
    <phoneticPr fontId="1"/>
  </si>
  <si>
    <t>100 cm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</si>
</sst>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0_ "/>
    <numFmt numFmtId="178" formatCode="0.00_);[Red]\(0.00\)"/>
    <numFmt numFmtId="179" formatCode="0_);[Red]\(0\)"/>
    <numFmt numFmtId="180" formatCode="0_ "/>
    <numFmt numFmtId="181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Calibri"/>
      <family val="2"/>
    </font>
    <font>
      <strike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4" borderId="0" xfId="0" applyNumberFormat="1" applyFill="1" applyAlignment="1">
      <alignment vertical="center"/>
    </xf>
    <xf numFmtId="0" fontId="0" fillId="0" borderId="0" xfId="0" applyNumberFormat="1">
      <alignment vertical="center"/>
    </xf>
    <xf numFmtId="179" fontId="0" fillId="0" borderId="0" xfId="0" applyNumberFormat="1" applyAlignment="1">
      <alignment vertical="center"/>
    </xf>
    <xf numFmtId="179" fontId="0" fillId="3" borderId="0" xfId="0" applyNumberFormat="1" applyFill="1" applyAlignment="1">
      <alignment vertical="center"/>
    </xf>
    <xf numFmtId="176" fontId="0" fillId="6" borderId="0" xfId="0" applyNumberFormat="1" applyFill="1" applyAlignment="1">
      <alignment horizontal="right" vertical="center"/>
    </xf>
    <xf numFmtId="176" fontId="0" fillId="2" borderId="0" xfId="0" applyNumberFormat="1" applyFill="1" applyAlignment="1">
      <alignment horizontal="right" vertical="center"/>
    </xf>
    <xf numFmtId="176" fontId="0" fillId="4" borderId="0" xfId="0" applyNumberFormat="1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6" fontId="0" fillId="5" borderId="0" xfId="0" applyNumberFormat="1" applyFill="1" applyAlignment="1">
      <alignment horizontal="right" vertical="center"/>
    </xf>
    <xf numFmtId="180" fontId="0" fillId="0" borderId="0" xfId="0" applyNumberFormat="1">
      <alignment vertical="center"/>
    </xf>
    <xf numFmtId="178" fontId="3" fillId="0" borderId="0" xfId="0" applyNumberFormat="1" applyFont="1" applyAlignment="1">
      <alignment vertical="center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181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4" fillId="0" borderId="0" xfId="0" applyFont="1">
      <alignment vertical="center"/>
    </xf>
    <xf numFmtId="181" fontId="6" fillId="0" borderId="0" xfId="0" applyNumberFormat="1" applyFont="1">
      <alignment vertical="center"/>
    </xf>
    <xf numFmtId="20" fontId="0" fillId="0" borderId="0" xfId="0" applyNumberForma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48"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workbookViewId="0"/>
  </sheetViews>
  <sheetFormatPr defaultRowHeight="13.5" x14ac:dyDescent="0.15"/>
  <cols>
    <col min="1" max="1" width="10" customWidth="1"/>
    <col min="2" max="2" width="9" customWidth="1"/>
  </cols>
  <sheetData>
    <row r="1" spans="1:17" ht="13.5" customHeight="1" x14ac:dyDescent="0.15">
      <c r="A1" s="26">
        <v>42786</v>
      </c>
      <c r="B1" t="s">
        <v>117</v>
      </c>
      <c r="C1" t="s">
        <v>118</v>
      </c>
      <c r="D1" t="s">
        <v>119</v>
      </c>
      <c r="E1" t="s">
        <v>73</v>
      </c>
      <c r="F1" s="1">
        <v>1.03</v>
      </c>
      <c r="G1" s="1">
        <v>1.1100000000000001</v>
      </c>
      <c r="H1" s="1">
        <v>1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t="s">
        <v>146</v>
      </c>
      <c r="D3" t="s">
        <v>156</v>
      </c>
      <c r="F3" s="27" t="s">
        <v>133</v>
      </c>
      <c r="G3" s="1">
        <v>0.11</v>
      </c>
      <c r="H3" s="1">
        <v>0.11</v>
      </c>
      <c r="I3" s="1">
        <v>0.1</v>
      </c>
      <c r="J3" s="1">
        <v>0.08</v>
      </c>
      <c r="K3" s="1">
        <v>0.11</v>
      </c>
      <c r="L3" s="2">
        <f t="shared" ref="L3:L66" si="0">AVERAGE(G3:K3)</f>
        <v>0.10200000000000001</v>
      </c>
      <c r="M3" s="2">
        <f>_xlfn.STDEV.P(G3:K3)</f>
        <v>1.1661903789690625E-2</v>
      </c>
      <c r="N3" s="1">
        <f>M3/L3*100</f>
        <v>11.433239009500612</v>
      </c>
      <c r="O3" s="2">
        <f>L3*$F$1</f>
        <v>0.10506000000000001</v>
      </c>
      <c r="P3" s="1" t="s">
        <v>159</v>
      </c>
      <c r="Q3" s="2">
        <f>L3*N3</f>
        <v>1.1661903789690626</v>
      </c>
    </row>
    <row r="4" spans="1:17" ht="13.5" customHeight="1" x14ac:dyDescent="0.15">
      <c r="A4" t="s">
        <v>1</v>
      </c>
      <c r="B4">
        <v>1</v>
      </c>
      <c r="C4" t="s">
        <v>146</v>
      </c>
      <c r="D4" t="s">
        <v>132</v>
      </c>
      <c r="F4" s="27" t="s">
        <v>149</v>
      </c>
      <c r="G4" s="1">
        <v>0.1</v>
      </c>
      <c r="H4" s="1">
        <v>0.08</v>
      </c>
      <c r="I4" s="1">
        <v>0.08</v>
      </c>
      <c r="J4" s="1">
        <v>0.09</v>
      </c>
      <c r="K4" s="1">
        <v>0.11</v>
      </c>
      <c r="L4" s="2">
        <f t="shared" si="0"/>
        <v>9.1999999999999998E-2</v>
      </c>
      <c r="M4" s="2">
        <f t="shared" ref="M4:M18" si="1">_xlfn.STDEV.P(G4:K4)</f>
        <v>1.1661903789690625E-2</v>
      </c>
      <c r="N4" s="1">
        <f t="shared" ref="N4:N18" si="2">M4/L4*100</f>
        <v>12.675982380098505</v>
      </c>
      <c r="O4" s="2">
        <f>L4*$F$1</f>
        <v>9.4759999999999997E-2</v>
      </c>
      <c r="P4" s="1" t="s">
        <v>159</v>
      </c>
      <c r="Q4" s="2">
        <f t="shared" ref="Q4:Q18" si="3">L4*N4</f>
        <v>1.1661903789690624</v>
      </c>
    </row>
    <row r="5" spans="1:17" ht="13.5" customHeight="1" x14ac:dyDescent="0.15">
      <c r="A5" t="s">
        <v>1</v>
      </c>
      <c r="B5">
        <v>1</v>
      </c>
      <c r="C5" t="s">
        <v>137</v>
      </c>
      <c r="D5" t="s">
        <v>156</v>
      </c>
      <c r="F5" s="27" t="s">
        <v>149</v>
      </c>
      <c r="G5" s="21">
        <v>150</v>
      </c>
      <c r="H5" s="21">
        <v>124</v>
      </c>
      <c r="I5" s="21">
        <v>143</v>
      </c>
      <c r="J5" s="21">
        <v>143</v>
      </c>
      <c r="K5" s="21">
        <v>143</v>
      </c>
      <c r="L5" s="25">
        <f t="shared" si="0"/>
        <v>140.6</v>
      </c>
      <c r="M5" s="25">
        <f t="shared" si="1"/>
        <v>8.7315519811772315</v>
      </c>
      <c r="N5" s="1">
        <f t="shared" si="2"/>
        <v>6.2102076679781169</v>
      </c>
      <c r="P5" s="21" t="s">
        <v>151</v>
      </c>
      <c r="Q5" s="25">
        <f t="shared" si="3"/>
        <v>873.15519811772322</v>
      </c>
    </row>
    <row r="6" spans="1:17" ht="13.5" customHeight="1" x14ac:dyDescent="0.15">
      <c r="A6" t="s">
        <v>1</v>
      </c>
      <c r="B6">
        <v>1</v>
      </c>
      <c r="C6" t="s">
        <v>137</v>
      </c>
      <c r="D6" t="s">
        <v>153</v>
      </c>
      <c r="F6" s="27" t="s">
        <v>136</v>
      </c>
      <c r="G6" s="21">
        <v>102</v>
      </c>
      <c r="H6" s="21">
        <v>93</v>
      </c>
      <c r="I6" s="21">
        <v>94</v>
      </c>
      <c r="J6" s="21">
        <v>94</v>
      </c>
      <c r="K6" s="21">
        <v>103</v>
      </c>
      <c r="L6" s="25">
        <f t="shared" si="0"/>
        <v>97.2</v>
      </c>
      <c r="M6" s="25">
        <f t="shared" si="1"/>
        <v>4.3543082114154483</v>
      </c>
      <c r="N6" s="1">
        <f t="shared" si="2"/>
        <v>4.4797409582463459</v>
      </c>
      <c r="P6" s="21" t="s">
        <v>135</v>
      </c>
      <c r="Q6" s="25">
        <f t="shared" si="3"/>
        <v>435.43082114154481</v>
      </c>
    </row>
    <row r="7" spans="1:17" ht="13.5" customHeight="1" x14ac:dyDescent="0.15">
      <c r="A7" t="s">
        <v>1</v>
      </c>
      <c r="B7">
        <v>1</v>
      </c>
      <c r="C7" t="s">
        <v>137</v>
      </c>
      <c r="D7" t="s">
        <v>156</v>
      </c>
      <c r="E7" t="s">
        <v>142</v>
      </c>
      <c r="F7" s="27" t="s">
        <v>130</v>
      </c>
      <c r="G7" s="21">
        <v>86</v>
      </c>
      <c r="H7" s="21">
        <v>87</v>
      </c>
      <c r="I7" s="21">
        <v>97</v>
      </c>
      <c r="J7" s="21">
        <v>113</v>
      </c>
      <c r="K7" s="21">
        <v>96</v>
      </c>
      <c r="L7" s="25">
        <f t="shared" si="0"/>
        <v>95.8</v>
      </c>
      <c r="M7" s="25">
        <f t="shared" si="1"/>
        <v>9.7036075765665633</v>
      </c>
      <c r="N7" s="1">
        <f t="shared" si="2"/>
        <v>10.129026697877414</v>
      </c>
      <c r="P7" s="21" t="s">
        <v>135</v>
      </c>
      <c r="Q7" s="25">
        <f t="shared" si="3"/>
        <v>970.36075765665623</v>
      </c>
    </row>
    <row r="8" spans="1:17" ht="13.5" customHeight="1" x14ac:dyDescent="0.15">
      <c r="A8" t="s">
        <v>1</v>
      </c>
      <c r="B8">
        <v>1</v>
      </c>
      <c r="C8" t="s">
        <v>137</v>
      </c>
      <c r="D8" t="s">
        <v>153</v>
      </c>
      <c r="E8" t="s">
        <v>142</v>
      </c>
      <c r="F8" s="27" t="s">
        <v>130</v>
      </c>
      <c r="G8" s="21">
        <v>79</v>
      </c>
      <c r="H8" s="21">
        <v>81</v>
      </c>
      <c r="I8" s="21">
        <v>88</v>
      </c>
      <c r="J8" s="21">
        <v>73</v>
      </c>
      <c r="K8" s="21">
        <v>61</v>
      </c>
      <c r="L8" s="25">
        <f t="shared" si="0"/>
        <v>76.400000000000006</v>
      </c>
      <c r="M8" s="25">
        <f t="shared" si="1"/>
        <v>9.0686272390037068</v>
      </c>
      <c r="N8" s="1">
        <f t="shared" si="2"/>
        <v>11.869930941104327</v>
      </c>
      <c r="P8" s="21" t="s">
        <v>135</v>
      </c>
      <c r="Q8" s="25">
        <f t="shared" si="3"/>
        <v>906.86272390037061</v>
      </c>
    </row>
    <row r="9" spans="1:17" ht="13.5" customHeight="1" x14ac:dyDescent="0.15">
      <c r="A9" t="s">
        <v>1</v>
      </c>
      <c r="B9">
        <v>1</v>
      </c>
      <c r="C9" t="s">
        <v>112</v>
      </c>
      <c r="D9" t="s">
        <v>155</v>
      </c>
      <c r="E9" t="s">
        <v>141</v>
      </c>
      <c r="F9" s="27" t="s">
        <v>133</v>
      </c>
      <c r="G9" s="21">
        <v>108</v>
      </c>
      <c r="H9" s="21">
        <v>112</v>
      </c>
      <c r="I9" s="21">
        <v>94</v>
      </c>
      <c r="J9" s="21">
        <v>108</v>
      </c>
      <c r="K9" s="21">
        <v>75</v>
      </c>
      <c r="L9" s="25">
        <f t="shared" si="0"/>
        <v>99.4</v>
      </c>
      <c r="M9" s="25">
        <f t="shared" si="1"/>
        <v>13.646977687385585</v>
      </c>
      <c r="N9" s="1">
        <f t="shared" si="2"/>
        <v>13.729353810247066</v>
      </c>
      <c r="P9" s="21" t="s">
        <v>135</v>
      </c>
      <c r="Q9" s="25">
        <f t="shared" si="3"/>
        <v>1364.6977687385584</v>
      </c>
    </row>
    <row r="10" spans="1:17" ht="13.5" customHeight="1" x14ac:dyDescent="0.15">
      <c r="A10" t="s">
        <v>1</v>
      </c>
      <c r="B10">
        <v>1</v>
      </c>
      <c r="C10" t="s">
        <v>137</v>
      </c>
      <c r="D10" t="s">
        <v>156</v>
      </c>
      <c r="E10" t="s">
        <v>142</v>
      </c>
      <c r="F10" t="s">
        <v>150</v>
      </c>
      <c r="G10" s="21">
        <v>95</v>
      </c>
      <c r="H10" s="21">
        <v>95</v>
      </c>
      <c r="I10" s="21">
        <v>94</v>
      </c>
      <c r="J10" s="21">
        <v>102</v>
      </c>
      <c r="K10" s="21">
        <v>90</v>
      </c>
      <c r="L10" s="25">
        <f t="shared" si="0"/>
        <v>95.2</v>
      </c>
      <c r="M10" s="25">
        <f t="shared" si="1"/>
        <v>3.8678159211627432</v>
      </c>
      <c r="N10" s="1">
        <f t="shared" si="2"/>
        <v>4.0628318499608644</v>
      </c>
      <c r="P10" s="21" t="s">
        <v>135</v>
      </c>
      <c r="Q10" s="25">
        <f t="shared" si="3"/>
        <v>386.78159211627428</v>
      </c>
    </row>
    <row r="11" spans="1:17" ht="13.5" customHeight="1" x14ac:dyDescent="0.15">
      <c r="A11" t="s">
        <v>1</v>
      </c>
      <c r="B11">
        <v>1</v>
      </c>
      <c r="C11" t="s">
        <v>137</v>
      </c>
      <c r="D11" t="s">
        <v>155</v>
      </c>
      <c r="E11" t="s">
        <v>141</v>
      </c>
      <c r="F11" t="s">
        <v>144</v>
      </c>
      <c r="G11" s="21">
        <v>107</v>
      </c>
      <c r="H11" s="21">
        <v>97</v>
      </c>
      <c r="I11" s="21">
        <v>93</v>
      </c>
      <c r="J11" s="21">
        <v>95</v>
      </c>
      <c r="K11" s="21">
        <v>104</v>
      </c>
      <c r="L11" s="25">
        <f t="shared" si="0"/>
        <v>99.2</v>
      </c>
      <c r="M11" s="25">
        <f t="shared" si="1"/>
        <v>5.3814496188294845</v>
      </c>
      <c r="N11" s="1">
        <f t="shared" si="2"/>
        <v>5.4248484060781097</v>
      </c>
      <c r="P11" s="21" t="s">
        <v>151</v>
      </c>
      <c r="Q11" s="25">
        <f t="shared" si="3"/>
        <v>538.14496188294845</v>
      </c>
    </row>
    <row r="12" spans="1:17" ht="13.5" customHeight="1" x14ac:dyDescent="0.15">
      <c r="A12" t="s">
        <v>1</v>
      </c>
      <c r="B12">
        <v>1</v>
      </c>
      <c r="C12" t="s">
        <v>154</v>
      </c>
      <c r="D12" t="s">
        <v>129</v>
      </c>
      <c r="E12" t="s">
        <v>158</v>
      </c>
      <c r="F12" t="s">
        <v>144</v>
      </c>
      <c r="G12" s="21">
        <v>92</v>
      </c>
      <c r="H12" s="21">
        <v>94</v>
      </c>
      <c r="I12" s="21">
        <v>86</v>
      </c>
      <c r="J12" s="21">
        <v>82</v>
      </c>
      <c r="K12" s="21">
        <v>96</v>
      </c>
      <c r="L12" s="25">
        <f t="shared" si="0"/>
        <v>90</v>
      </c>
      <c r="M12" s="25">
        <f t="shared" si="1"/>
        <v>5.215361924162119</v>
      </c>
      <c r="N12" s="1">
        <f t="shared" si="2"/>
        <v>5.7948465824023545</v>
      </c>
      <c r="P12" s="21" t="s">
        <v>135</v>
      </c>
      <c r="Q12" s="25">
        <f t="shared" si="3"/>
        <v>521.53619241621186</v>
      </c>
    </row>
    <row r="13" spans="1:17" ht="13.5" customHeight="1" x14ac:dyDescent="0.15">
      <c r="A13" t="s">
        <v>1</v>
      </c>
      <c r="B13">
        <v>1</v>
      </c>
      <c r="C13" t="s">
        <v>161</v>
      </c>
      <c r="D13" t="s">
        <v>155</v>
      </c>
      <c r="E13" t="s">
        <v>162</v>
      </c>
      <c r="F13" t="s">
        <v>150</v>
      </c>
      <c r="G13" s="1">
        <v>0.11</v>
      </c>
      <c r="H13" s="1">
        <v>0.11</v>
      </c>
      <c r="I13" s="1">
        <v>0.1</v>
      </c>
      <c r="J13" s="1">
        <v>0.11</v>
      </c>
      <c r="K13" s="1">
        <v>0.1</v>
      </c>
      <c r="L13" s="2">
        <f t="shared" si="0"/>
        <v>0.10600000000000001</v>
      </c>
      <c r="M13" s="2">
        <f t="shared" si="1"/>
        <v>4.8989794855663531E-3</v>
      </c>
      <c r="N13" s="1">
        <f t="shared" si="2"/>
        <v>4.6216787599682574</v>
      </c>
      <c r="O13" s="2">
        <f>L13*$F$1</f>
        <v>0.10918000000000001</v>
      </c>
      <c r="P13" s="1" t="s">
        <v>159</v>
      </c>
      <c r="Q13" s="2">
        <f t="shared" si="3"/>
        <v>0.48989794855663532</v>
      </c>
    </row>
    <row r="14" spans="1:17" ht="13.5" customHeight="1" x14ac:dyDescent="0.15">
      <c r="A14" t="s">
        <v>1</v>
      </c>
      <c r="B14">
        <v>1</v>
      </c>
      <c r="C14" t="s">
        <v>161</v>
      </c>
      <c r="D14" t="s">
        <v>156</v>
      </c>
      <c r="E14" t="s">
        <v>152</v>
      </c>
      <c r="F14" t="s">
        <v>150</v>
      </c>
      <c r="G14" s="1">
        <v>0.12</v>
      </c>
      <c r="H14" s="1">
        <v>0.11</v>
      </c>
      <c r="I14" s="1">
        <v>0.13</v>
      </c>
      <c r="J14" s="1">
        <v>0.1</v>
      </c>
      <c r="K14" s="1">
        <v>0.09</v>
      </c>
      <c r="L14" s="2">
        <f t="shared" si="0"/>
        <v>0.10999999999999999</v>
      </c>
      <c r="M14" s="2">
        <f t="shared" si="1"/>
        <v>1.4142135623731036E-2</v>
      </c>
      <c r="N14" s="1">
        <f t="shared" si="2"/>
        <v>12.856486930664579</v>
      </c>
      <c r="O14" s="2">
        <f>L14*$F$1</f>
        <v>0.11329999999999998</v>
      </c>
      <c r="P14" s="1" t="s">
        <v>159</v>
      </c>
      <c r="Q14" s="2">
        <f t="shared" si="3"/>
        <v>1.4142135623731036</v>
      </c>
    </row>
    <row r="15" spans="1:17" ht="13.5" customHeight="1" x14ac:dyDescent="0.15">
      <c r="A15" t="s">
        <v>1</v>
      </c>
      <c r="B15">
        <v>1</v>
      </c>
      <c r="C15" t="s">
        <v>161</v>
      </c>
      <c r="D15" t="s">
        <v>155</v>
      </c>
      <c r="E15" t="s">
        <v>152</v>
      </c>
      <c r="F15" t="s">
        <v>144</v>
      </c>
      <c r="G15" s="21">
        <v>65</v>
      </c>
      <c r="H15" s="21">
        <v>61</v>
      </c>
      <c r="I15" s="21">
        <v>62</v>
      </c>
      <c r="J15" s="21">
        <v>72</v>
      </c>
      <c r="K15" s="21">
        <v>66</v>
      </c>
      <c r="L15" s="25">
        <f t="shared" si="0"/>
        <v>65.2</v>
      </c>
      <c r="M15" s="25">
        <f t="shared" si="1"/>
        <v>3.8678159211627432</v>
      </c>
      <c r="N15" s="1">
        <f t="shared" si="2"/>
        <v>5.9322330079183176</v>
      </c>
      <c r="O15" s="28">
        <f>L15*$F$1</f>
        <v>67.156000000000006</v>
      </c>
      <c r="P15" s="21" t="s">
        <v>160</v>
      </c>
      <c r="Q15" s="25">
        <f t="shared" si="3"/>
        <v>386.78159211627434</v>
      </c>
    </row>
    <row r="16" spans="1:17" ht="13.5" customHeight="1" x14ac:dyDescent="0.15">
      <c r="A16" t="s">
        <v>1</v>
      </c>
      <c r="B16">
        <v>1</v>
      </c>
      <c r="C16" t="s">
        <v>161</v>
      </c>
      <c r="D16" t="s">
        <v>155</v>
      </c>
      <c r="E16" t="s">
        <v>142</v>
      </c>
      <c r="F16" s="27" t="s">
        <v>150</v>
      </c>
      <c r="G16" s="21">
        <v>62</v>
      </c>
      <c r="H16" s="21">
        <v>58</v>
      </c>
      <c r="I16" s="21">
        <v>60</v>
      </c>
      <c r="J16" s="21">
        <v>61</v>
      </c>
      <c r="K16" s="21">
        <v>60</v>
      </c>
      <c r="L16" s="25">
        <f t="shared" si="0"/>
        <v>60.2</v>
      </c>
      <c r="M16" s="25">
        <f t="shared" si="1"/>
        <v>1.3266499161421599</v>
      </c>
      <c r="N16" s="1">
        <f t="shared" si="2"/>
        <v>2.2037374022295015</v>
      </c>
      <c r="O16" s="28">
        <f>L16*$F$1</f>
        <v>62.006000000000007</v>
      </c>
      <c r="P16" s="21" t="s">
        <v>160</v>
      </c>
      <c r="Q16" s="25">
        <f t="shared" si="3"/>
        <v>132.66499161421601</v>
      </c>
    </row>
    <row r="17" spans="1:17" ht="13.5" customHeight="1" x14ac:dyDescent="0.15">
      <c r="A17" t="s">
        <v>1</v>
      </c>
      <c r="B17">
        <v>1</v>
      </c>
      <c r="C17" t="s">
        <v>161</v>
      </c>
      <c r="D17" t="s">
        <v>156</v>
      </c>
      <c r="F17" s="27" t="s">
        <v>144</v>
      </c>
      <c r="G17" s="21">
        <v>60</v>
      </c>
      <c r="H17" s="21">
        <v>63</v>
      </c>
      <c r="I17" s="21">
        <v>66</v>
      </c>
      <c r="J17" s="21">
        <v>64</v>
      </c>
      <c r="K17" s="21">
        <v>65</v>
      </c>
      <c r="L17" s="25">
        <f t="shared" si="0"/>
        <v>63.6</v>
      </c>
      <c r="M17" s="25">
        <f t="shared" si="1"/>
        <v>2.0591260281974</v>
      </c>
      <c r="N17" s="1">
        <f t="shared" si="2"/>
        <v>3.2376195411908801</v>
      </c>
      <c r="O17" s="28">
        <f>L17*$F$1</f>
        <v>65.50800000000001</v>
      </c>
      <c r="P17" s="21" t="s">
        <v>160</v>
      </c>
      <c r="Q17" s="25">
        <f t="shared" si="3"/>
        <v>205.91260281973999</v>
      </c>
    </row>
    <row r="18" spans="1:17" ht="13.5" customHeight="1" x14ac:dyDescent="0.15">
      <c r="A18" t="s">
        <v>1</v>
      </c>
      <c r="B18">
        <v>1</v>
      </c>
      <c r="C18" t="s">
        <v>146</v>
      </c>
      <c r="D18" t="s">
        <v>155</v>
      </c>
      <c r="E18" t="s">
        <v>152</v>
      </c>
      <c r="F18" s="27" t="s">
        <v>150</v>
      </c>
      <c r="G18" s="21">
        <v>65</v>
      </c>
      <c r="H18" s="21">
        <v>62</v>
      </c>
      <c r="I18" s="21">
        <v>62</v>
      </c>
      <c r="J18" s="21">
        <v>65</v>
      </c>
      <c r="K18" s="21">
        <v>62</v>
      </c>
      <c r="L18" s="25">
        <f t="shared" si="0"/>
        <v>63.2</v>
      </c>
      <c r="M18" s="25">
        <f t="shared" si="1"/>
        <v>1.4696938456699067</v>
      </c>
      <c r="N18" s="1">
        <f t="shared" si="2"/>
        <v>2.3254649456802321</v>
      </c>
      <c r="O18" s="28">
        <f>L18*$F$1</f>
        <v>65.096000000000004</v>
      </c>
      <c r="P18" s="21" t="s">
        <v>160</v>
      </c>
      <c r="Q18" s="25">
        <f t="shared" si="3"/>
        <v>146.96938456699067</v>
      </c>
    </row>
    <row r="19" spans="1:17" ht="13.5" customHeight="1" x14ac:dyDescent="0.15">
      <c r="A19" t="s">
        <v>169</v>
      </c>
      <c r="B19">
        <v>1</v>
      </c>
      <c r="C19" t="s">
        <v>128</v>
      </c>
      <c r="D19" t="s">
        <v>129</v>
      </c>
      <c r="F19" t="s">
        <v>167</v>
      </c>
      <c r="G19" s="1">
        <v>0.11</v>
      </c>
      <c r="H19" s="1">
        <v>0.13</v>
      </c>
      <c r="I19" s="1">
        <v>0.11</v>
      </c>
      <c r="J19" s="1">
        <v>0.13</v>
      </c>
      <c r="K19" s="1">
        <v>0.1</v>
      </c>
      <c r="L19" s="2">
        <f t="shared" si="0"/>
        <v>0.11599999999999999</v>
      </c>
      <c r="M19" s="2">
        <f>_xlfn.STDEV.P(G19:K19)</f>
        <v>1.200000000000008E-2</v>
      </c>
      <c r="N19" s="1">
        <f>M19/L19*100</f>
        <v>10.344827586206966</v>
      </c>
      <c r="O19" s="2">
        <f>L19*$G$1</f>
        <v>0.12876000000000001</v>
      </c>
      <c r="P19" s="1" t="s">
        <v>131</v>
      </c>
      <c r="Q19" s="2">
        <f>L19*N19</f>
        <v>1.2000000000000079</v>
      </c>
    </row>
    <row r="20" spans="1:17" ht="13.5" customHeight="1" x14ac:dyDescent="0.15">
      <c r="A20" t="s">
        <v>169</v>
      </c>
      <c r="B20">
        <v>1</v>
      </c>
      <c r="C20" t="s">
        <v>128</v>
      </c>
      <c r="D20" t="s">
        <v>132</v>
      </c>
      <c r="F20" t="s">
        <v>130</v>
      </c>
      <c r="G20" s="1">
        <v>0.09</v>
      </c>
      <c r="H20" s="1">
        <v>0.09</v>
      </c>
      <c r="I20" s="1">
        <v>0.08</v>
      </c>
      <c r="J20" s="1">
        <v>0.09</v>
      </c>
      <c r="K20" s="1">
        <v>0.09</v>
      </c>
      <c r="L20" s="2">
        <f t="shared" si="0"/>
        <v>8.7999999999999995E-2</v>
      </c>
      <c r="M20" s="2">
        <f t="shared" ref="M20:M22" si="4">_xlfn.STDEV.P(G20:K20)</f>
        <v>3.9999999999999975E-3</v>
      </c>
      <c r="N20" s="1">
        <f t="shared" ref="N20:N22" si="5">M20/L20*100</f>
        <v>4.5454545454545432</v>
      </c>
      <c r="O20" s="2">
        <f>L20*$G$1</f>
        <v>9.7680000000000003E-2</v>
      </c>
      <c r="P20" s="1" t="s">
        <v>131</v>
      </c>
      <c r="Q20" s="2">
        <f t="shared" ref="Q20:Q22" si="6">L20*N20</f>
        <v>0.3999999999999998</v>
      </c>
    </row>
    <row r="21" spans="1:17" ht="13.5" customHeight="1" x14ac:dyDescent="0.15">
      <c r="A21" t="s">
        <v>169</v>
      </c>
      <c r="B21">
        <v>1</v>
      </c>
      <c r="C21" t="s">
        <v>112</v>
      </c>
      <c r="D21" t="s">
        <v>129</v>
      </c>
      <c r="F21" t="s">
        <v>130</v>
      </c>
      <c r="G21" s="21">
        <v>84</v>
      </c>
      <c r="H21" s="21">
        <v>86</v>
      </c>
      <c r="I21" s="21">
        <v>123</v>
      </c>
      <c r="J21" s="21">
        <v>149</v>
      </c>
      <c r="K21" s="21">
        <v>83</v>
      </c>
      <c r="L21" s="25">
        <f t="shared" si="0"/>
        <v>105</v>
      </c>
      <c r="M21" s="25">
        <f t="shared" si="4"/>
        <v>26.630809225406576</v>
      </c>
      <c r="N21" s="1">
        <f t="shared" si="5"/>
        <v>25.362675452768169</v>
      </c>
      <c r="P21" s="21" t="s">
        <v>134</v>
      </c>
      <c r="Q21" s="25">
        <f t="shared" si="6"/>
        <v>2663.0809225406579</v>
      </c>
    </row>
    <row r="22" spans="1:17" ht="13.5" customHeight="1" x14ac:dyDescent="0.15">
      <c r="A22" t="s">
        <v>169</v>
      </c>
      <c r="B22">
        <v>1</v>
      </c>
      <c r="C22" t="s">
        <v>112</v>
      </c>
      <c r="D22" t="s">
        <v>132</v>
      </c>
      <c r="F22" t="s">
        <v>130</v>
      </c>
      <c r="G22" s="21">
        <v>83</v>
      </c>
      <c r="H22" s="21">
        <v>94</v>
      </c>
      <c r="I22" s="21">
        <v>89</v>
      </c>
      <c r="J22" s="21">
        <v>92</v>
      </c>
      <c r="K22" s="21">
        <v>83</v>
      </c>
      <c r="L22" s="25">
        <f t="shared" si="0"/>
        <v>88.2</v>
      </c>
      <c r="M22" s="25">
        <f t="shared" si="4"/>
        <v>4.5343136195018534</v>
      </c>
      <c r="N22" s="1">
        <f t="shared" si="5"/>
        <v>5.140945146827498</v>
      </c>
      <c r="P22" s="21" t="s">
        <v>134</v>
      </c>
      <c r="Q22" s="25">
        <f t="shared" si="6"/>
        <v>453.43136195018536</v>
      </c>
    </row>
    <row r="23" spans="1:17" ht="13.5" customHeight="1" x14ac:dyDescent="0.15">
      <c r="A23" t="s">
        <v>169</v>
      </c>
      <c r="B23">
        <v>2</v>
      </c>
      <c r="C23" t="s">
        <v>168</v>
      </c>
      <c r="D23" t="s">
        <v>129</v>
      </c>
      <c r="F23" t="s">
        <v>130</v>
      </c>
      <c r="G23" s="1">
        <v>0.12</v>
      </c>
      <c r="H23" s="1">
        <v>0.11</v>
      </c>
      <c r="I23" s="1">
        <v>0.1</v>
      </c>
      <c r="J23" s="1">
        <v>0.09</v>
      </c>
      <c r="K23" s="1">
        <v>0.11</v>
      </c>
      <c r="L23" s="2">
        <f t="shared" si="0"/>
        <v>0.10599999999999998</v>
      </c>
      <c r="M23" s="2">
        <f>_xlfn.STDEV.P(G23:K23)</f>
        <v>1.0198039027185569E-2</v>
      </c>
      <c r="N23" s="1">
        <f>M23/L23*100</f>
        <v>9.6207915350807269</v>
      </c>
      <c r="O23" s="2">
        <f>L23*$G$1</f>
        <v>0.11765999999999999</v>
      </c>
      <c r="P23" s="1" t="s">
        <v>131</v>
      </c>
      <c r="Q23" s="2">
        <f>L23*N23</f>
        <v>1.0198039027185568</v>
      </c>
    </row>
    <row r="24" spans="1:17" ht="13.5" customHeight="1" x14ac:dyDescent="0.15">
      <c r="A24" t="s">
        <v>169</v>
      </c>
      <c r="B24">
        <v>2</v>
      </c>
      <c r="C24" t="s">
        <v>128</v>
      </c>
      <c r="D24" t="s">
        <v>132</v>
      </c>
      <c r="F24" t="s">
        <v>130</v>
      </c>
      <c r="G24" s="1">
        <v>0.09</v>
      </c>
      <c r="H24" s="1">
        <v>0.09</v>
      </c>
      <c r="I24" s="1">
        <v>0.08</v>
      </c>
      <c r="J24" s="1">
        <v>0.08</v>
      </c>
      <c r="K24" s="1">
        <v>7.0000000000000007E-2</v>
      </c>
      <c r="L24" s="2">
        <f t="shared" si="0"/>
        <v>8.2000000000000003E-2</v>
      </c>
      <c r="M24" s="2">
        <f t="shared" ref="M24:M30" si="7">_xlfn.STDEV.P(G24:K24)</f>
        <v>7.4833147735478799E-3</v>
      </c>
      <c r="N24" s="1">
        <f t="shared" ref="N24:N30" si="8">M24/L24*100</f>
        <v>9.1259936262779018</v>
      </c>
      <c r="O24" s="2">
        <f>L24*$G$1</f>
        <v>9.1020000000000018E-2</v>
      </c>
      <c r="P24" s="1" t="s">
        <v>131</v>
      </c>
      <c r="Q24" s="2">
        <f t="shared" ref="Q24:Q30" si="9">L24*N24</f>
        <v>0.748331477354788</v>
      </c>
    </row>
    <row r="25" spans="1:17" ht="13.5" customHeight="1" x14ac:dyDescent="0.15">
      <c r="A25" t="s">
        <v>3</v>
      </c>
      <c r="B25">
        <v>1</v>
      </c>
      <c r="C25" t="s">
        <v>112</v>
      </c>
      <c r="D25" t="s">
        <v>129</v>
      </c>
      <c r="F25" t="s">
        <v>130</v>
      </c>
      <c r="G25" s="21">
        <v>129</v>
      </c>
      <c r="H25" s="21">
        <v>95</v>
      </c>
      <c r="I25" s="21">
        <v>130</v>
      </c>
      <c r="J25" s="21">
        <v>113</v>
      </c>
      <c r="K25" s="21">
        <v>143</v>
      </c>
      <c r="L25" s="25">
        <f t="shared" si="0"/>
        <v>122</v>
      </c>
      <c r="M25" s="25">
        <f t="shared" si="7"/>
        <v>16.516658257650064</v>
      </c>
      <c r="N25" s="1">
        <f t="shared" si="8"/>
        <v>13.53824447348366</v>
      </c>
      <c r="P25" s="21" t="s">
        <v>134</v>
      </c>
      <c r="Q25" s="25">
        <f t="shared" si="9"/>
        <v>1651.6658257650065</v>
      </c>
    </row>
    <row r="26" spans="1:17" ht="13.5" customHeight="1" x14ac:dyDescent="0.15">
      <c r="A26" t="s">
        <v>3</v>
      </c>
      <c r="B26">
        <v>1</v>
      </c>
      <c r="C26" t="s">
        <v>128</v>
      </c>
      <c r="D26" t="s">
        <v>132</v>
      </c>
      <c r="F26" t="s">
        <v>130</v>
      </c>
      <c r="G26" s="1">
        <v>0.09</v>
      </c>
      <c r="H26" s="1">
        <v>0.1</v>
      </c>
      <c r="I26" s="1">
        <v>0.09</v>
      </c>
      <c r="J26" s="1">
        <v>0.1</v>
      </c>
      <c r="K26" s="1">
        <v>0.1</v>
      </c>
      <c r="L26" s="2">
        <f t="shared" si="0"/>
        <v>9.6000000000000002E-2</v>
      </c>
      <c r="M26" s="2">
        <f t="shared" si="7"/>
        <v>4.8989794855663609E-3</v>
      </c>
      <c r="N26" s="1">
        <f t="shared" si="8"/>
        <v>5.1031036307982927</v>
      </c>
      <c r="O26" s="2">
        <f>L26*$H$1</f>
        <v>9.6000000000000002E-2</v>
      </c>
      <c r="P26" s="1" t="s">
        <v>131</v>
      </c>
      <c r="Q26" s="2">
        <f t="shared" si="9"/>
        <v>0.4898979485566361</v>
      </c>
    </row>
    <row r="27" spans="1:17" ht="13.5" customHeight="1" x14ac:dyDescent="0.15">
      <c r="A27" t="s">
        <v>3</v>
      </c>
      <c r="B27">
        <v>1</v>
      </c>
      <c r="C27" t="s">
        <v>112</v>
      </c>
      <c r="D27" t="s">
        <v>129</v>
      </c>
      <c r="F27" t="s">
        <v>170</v>
      </c>
      <c r="G27" s="21">
        <v>101</v>
      </c>
      <c r="H27" s="21">
        <v>54</v>
      </c>
      <c r="I27" s="21">
        <v>211</v>
      </c>
      <c r="J27" s="21">
        <v>127</v>
      </c>
      <c r="K27" s="21">
        <v>52</v>
      </c>
      <c r="L27" s="25">
        <f t="shared" si="0"/>
        <v>109</v>
      </c>
      <c r="M27" s="25">
        <f t="shared" si="7"/>
        <v>58.42259836741259</v>
      </c>
      <c r="N27" s="1">
        <f t="shared" si="8"/>
        <v>53.598714098543667</v>
      </c>
      <c r="P27" s="21" t="s">
        <v>134</v>
      </c>
      <c r="Q27" s="25">
        <f t="shared" si="9"/>
        <v>5842.2598367412593</v>
      </c>
    </row>
    <row r="28" spans="1:17" ht="13.5" customHeight="1" x14ac:dyDescent="0.15">
      <c r="A28" t="s">
        <v>3</v>
      </c>
      <c r="B28">
        <v>1</v>
      </c>
      <c r="C28" t="s">
        <v>128</v>
      </c>
      <c r="D28" t="s">
        <v>132</v>
      </c>
      <c r="F28" t="s">
        <v>170</v>
      </c>
      <c r="G28" s="1">
        <v>0.11</v>
      </c>
      <c r="H28" s="1">
        <v>0.1</v>
      </c>
      <c r="I28" s="1">
        <v>0.11</v>
      </c>
      <c r="J28" s="1">
        <v>0.12</v>
      </c>
      <c r="K28" s="1">
        <v>0.11</v>
      </c>
      <c r="L28" s="2">
        <f t="shared" si="0"/>
        <v>0.11000000000000001</v>
      </c>
      <c r="M28" s="2">
        <f t="shared" si="7"/>
        <v>6.3245553203367553E-3</v>
      </c>
      <c r="N28" s="1">
        <f t="shared" si="8"/>
        <v>5.7495957457606863</v>
      </c>
      <c r="O28" s="2">
        <f>L28*$H$1</f>
        <v>0.11000000000000001</v>
      </c>
      <c r="P28" s="1" t="s">
        <v>131</v>
      </c>
      <c r="Q28" s="2">
        <f t="shared" si="9"/>
        <v>0.63245553203367555</v>
      </c>
    </row>
    <row r="29" spans="1:17" ht="13.5" customHeight="1" x14ac:dyDescent="0.15">
      <c r="A29" t="s">
        <v>3</v>
      </c>
      <c r="B29">
        <v>1</v>
      </c>
      <c r="C29" t="s">
        <v>112</v>
      </c>
      <c r="D29" t="s">
        <v>129</v>
      </c>
      <c r="F29" t="s">
        <v>143</v>
      </c>
      <c r="G29" s="21">
        <v>120</v>
      </c>
      <c r="H29" s="21">
        <v>116</v>
      </c>
      <c r="I29" s="21">
        <v>114</v>
      </c>
      <c r="J29" s="21">
        <v>109</v>
      </c>
      <c r="K29" s="21">
        <v>115</v>
      </c>
      <c r="L29" s="25">
        <f t="shared" si="0"/>
        <v>114.8</v>
      </c>
      <c r="M29" s="25">
        <f t="shared" si="7"/>
        <v>3.54400902933387</v>
      </c>
      <c r="N29" s="1">
        <f t="shared" si="8"/>
        <v>3.0871158792106881</v>
      </c>
      <c r="P29" s="21" t="s">
        <v>134</v>
      </c>
      <c r="Q29" s="25">
        <f t="shared" si="9"/>
        <v>354.40090293338699</v>
      </c>
    </row>
    <row r="30" spans="1:17" ht="13.5" customHeight="1" x14ac:dyDescent="0.15">
      <c r="A30" t="s">
        <v>3</v>
      </c>
      <c r="B30">
        <v>1</v>
      </c>
      <c r="C30" t="s">
        <v>128</v>
      </c>
      <c r="D30" t="s">
        <v>132</v>
      </c>
      <c r="F30" t="s">
        <v>143</v>
      </c>
      <c r="G30" s="1">
        <v>0.11</v>
      </c>
      <c r="H30" s="1">
        <v>0.1</v>
      </c>
      <c r="I30" s="1">
        <v>0.1</v>
      </c>
      <c r="J30" s="1">
        <v>0.1</v>
      </c>
      <c r="K30" s="1">
        <v>0.1</v>
      </c>
      <c r="L30" s="2">
        <f t="shared" si="0"/>
        <v>0.10200000000000001</v>
      </c>
      <c r="M30" s="2">
        <f t="shared" si="7"/>
        <v>3.9999999999999975E-3</v>
      </c>
      <c r="N30" s="1">
        <f t="shared" si="8"/>
        <v>3.9215686274509776</v>
      </c>
      <c r="O30" s="2">
        <f>L30*$H$1</f>
        <v>0.10200000000000001</v>
      </c>
      <c r="P30" s="1" t="s">
        <v>131</v>
      </c>
      <c r="Q30" s="2">
        <f t="shared" si="9"/>
        <v>0.39999999999999974</v>
      </c>
    </row>
    <row r="31" spans="1:17" ht="13.5" customHeight="1" x14ac:dyDescent="0.15">
      <c r="A31" t="s">
        <v>3</v>
      </c>
      <c r="B31">
        <v>1</v>
      </c>
      <c r="C31" t="s">
        <v>171</v>
      </c>
      <c r="D31" t="s">
        <v>129</v>
      </c>
      <c r="G31" s="21">
        <v>170</v>
      </c>
      <c r="H31" s="21"/>
      <c r="I31" s="21"/>
      <c r="J31" s="21"/>
      <c r="K31" s="21"/>
      <c r="L31" s="25">
        <f t="shared" si="0"/>
        <v>170</v>
      </c>
      <c r="M31" s="25"/>
      <c r="N31" s="1"/>
      <c r="P31" s="21" t="s">
        <v>134</v>
      </c>
      <c r="Q31" s="25"/>
    </row>
    <row r="32" spans="1:17" ht="13.5" customHeight="1" x14ac:dyDescent="0.15">
      <c r="A32" t="s">
        <v>3</v>
      </c>
      <c r="B32">
        <v>1</v>
      </c>
      <c r="C32" s="3" t="s">
        <v>172</v>
      </c>
      <c r="D32" t="s">
        <v>132</v>
      </c>
      <c r="G32" s="1">
        <v>0.13</v>
      </c>
      <c r="H32" s="21"/>
      <c r="I32" s="21"/>
      <c r="J32" s="21"/>
      <c r="K32" s="21"/>
      <c r="L32" s="2">
        <f t="shared" si="0"/>
        <v>0.13</v>
      </c>
      <c r="M32" s="2"/>
      <c r="N32" s="1"/>
      <c r="O32" s="2"/>
      <c r="P32" s="1" t="s">
        <v>131</v>
      </c>
      <c r="Q32" s="2"/>
    </row>
    <row r="33" spans="1:17" ht="13.5" customHeight="1" x14ac:dyDescent="0.15">
      <c r="A33" t="s">
        <v>3</v>
      </c>
      <c r="B33">
        <v>1</v>
      </c>
      <c r="C33" t="s">
        <v>112</v>
      </c>
      <c r="D33" t="s">
        <v>129</v>
      </c>
      <c r="E33" t="s">
        <v>173</v>
      </c>
      <c r="G33" s="21">
        <v>85</v>
      </c>
      <c r="H33" s="21">
        <v>71</v>
      </c>
      <c r="I33" s="21">
        <v>77</v>
      </c>
      <c r="J33" s="21">
        <v>101</v>
      </c>
      <c r="K33" s="21">
        <v>89</v>
      </c>
      <c r="L33" s="25">
        <f t="shared" si="0"/>
        <v>84.6</v>
      </c>
      <c r="M33" s="25">
        <f t="shared" ref="M33:M75" si="10">_xlfn.STDEV.P(G33:K33)</f>
        <v>10.307278981380101</v>
      </c>
      <c r="N33" s="1">
        <f t="shared" ref="N33:N75" si="11">M33/L33*100</f>
        <v>12.183544895248346</v>
      </c>
      <c r="P33" s="21" t="s">
        <v>134</v>
      </c>
      <c r="Q33" s="25">
        <f t="shared" ref="Q33:Q75" si="12">L33*N33</f>
        <v>1030.72789813801</v>
      </c>
    </row>
    <row r="34" spans="1:17" ht="13.5" customHeight="1" x14ac:dyDescent="0.15">
      <c r="A34" t="s">
        <v>3</v>
      </c>
      <c r="B34">
        <v>2</v>
      </c>
      <c r="C34" t="s">
        <v>112</v>
      </c>
      <c r="D34" t="s">
        <v>129</v>
      </c>
      <c r="F34" t="s">
        <v>130</v>
      </c>
      <c r="G34" s="21">
        <v>248</v>
      </c>
      <c r="H34" s="21">
        <v>234</v>
      </c>
      <c r="I34" s="21">
        <v>257</v>
      </c>
      <c r="J34" s="21">
        <v>208</v>
      </c>
      <c r="K34" s="21">
        <v>215</v>
      </c>
      <c r="L34" s="25">
        <f t="shared" si="0"/>
        <v>232.4</v>
      </c>
      <c r="M34" s="25">
        <f t="shared" si="10"/>
        <v>18.7040102651811</v>
      </c>
      <c r="N34" s="1">
        <f t="shared" si="11"/>
        <v>8.0481971881157932</v>
      </c>
      <c r="P34" s="21" t="s">
        <v>134</v>
      </c>
      <c r="Q34" s="25">
        <f t="shared" si="12"/>
        <v>1870.4010265181105</v>
      </c>
    </row>
    <row r="35" spans="1:17" ht="13.5" customHeight="1" x14ac:dyDescent="0.15">
      <c r="A35" t="s">
        <v>3</v>
      </c>
      <c r="B35">
        <v>2</v>
      </c>
      <c r="C35" t="s">
        <v>128</v>
      </c>
      <c r="D35" t="s">
        <v>132</v>
      </c>
      <c r="F35" t="s">
        <v>130</v>
      </c>
      <c r="G35" s="1">
        <v>0.08</v>
      </c>
      <c r="H35" s="1">
        <v>7.0000000000000007E-2</v>
      </c>
      <c r="I35" s="1">
        <v>0.08</v>
      </c>
      <c r="J35" s="1">
        <v>0.08</v>
      </c>
      <c r="K35" s="1">
        <v>0.08</v>
      </c>
      <c r="L35" s="2">
        <f t="shared" si="0"/>
        <v>7.8000000000000014E-2</v>
      </c>
      <c r="M35" s="2">
        <f t="shared" si="10"/>
        <v>3.9999999999999975E-3</v>
      </c>
      <c r="N35" s="1">
        <f t="shared" si="11"/>
        <v>5.1282051282051242</v>
      </c>
      <c r="O35" s="2">
        <f>L35*$H$1</f>
        <v>7.8000000000000014E-2</v>
      </c>
      <c r="P35" s="1" t="s">
        <v>131</v>
      </c>
      <c r="Q35" s="2">
        <f t="shared" si="12"/>
        <v>0.39999999999999974</v>
      </c>
    </row>
    <row r="36" spans="1:17" ht="13.5" customHeight="1" x14ac:dyDescent="0.15">
      <c r="A36" t="s">
        <v>3</v>
      </c>
      <c r="B36">
        <v>3</v>
      </c>
      <c r="C36" t="s">
        <v>112</v>
      </c>
      <c r="D36" t="s">
        <v>129</v>
      </c>
      <c r="F36" t="s">
        <v>130</v>
      </c>
      <c r="G36" s="21">
        <v>168</v>
      </c>
      <c r="H36" s="21">
        <v>170</v>
      </c>
      <c r="I36" s="21">
        <v>144</v>
      </c>
      <c r="J36" s="21">
        <v>131</v>
      </c>
      <c r="K36" s="21">
        <v>124</v>
      </c>
      <c r="L36" s="25">
        <f t="shared" si="0"/>
        <v>147.4</v>
      </c>
      <c r="M36" s="25">
        <f t="shared" si="10"/>
        <v>18.778711350888802</v>
      </c>
      <c r="N36" s="1">
        <f t="shared" si="11"/>
        <v>12.739966995175578</v>
      </c>
      <c r="P36" s="21" t="s">
        <v>134</v>
      </c>
      <c r="Q36" s="25">
        <f t="shared" si="12"/>
        <v>1877.8711350888802</v>
      </c>
    </row>
    <row r="37" spans="1:17" ht="13.5" customHeight="1" x14ac:dyDescent="0.15">
      <c r="A37" t="s">
        <v>3</v>
      </c>
      <c r="B37">
        <v>3</v>
      </c>
      <c r="C37" t="s">
        <v>128</v>
      </c>
      <c r="D37" t="s">
        <v>132</v>
      </c>
      <c r="F37" t="s">
        <v>130</v>
      </c>
      <c r="G37" s="1">
        <v>0.09</v>
      </c>
      <c r="H37" s="1">
        <v>0.09</v>
      </c>
      <c r="I37" s="1">
        <v>0.09</v>
      </c>
      <c r="J37" s="1">
        <v>0.11</v>
      </c>
      <c r="K37" s="1">
        <v>0.11</v>
      </c>
      <c r="L37" s="2">
        <f t="shared" si="0"/>
        <v>9.8000000000000004E-2</v>
      </c>
      <c r="M37" s="2">
        <f t="shared" si="10"/>
        <v>9.7979589711327131E-3</v>
      </c>
      <c r="N37" s="1">
        <f t="shared" si="11"/>
        <v>9.9979173174823597</v>
      </c>
      <c r="O37" s="2">
        <f>L37*$H$1</f>
        <v>9.8000000000000004E-2</v>
      </c>
      <c r="P37" s="1" t="s">
        <v>131</v>
      </c>
      <c r="Q37" s="2">
        <f t="shared" si="12"/>
        <v>0.97979589711327131</v>
      </c>
    </row>
    <row r="38" spans="1:17" ht="13.5" customHeight="1" x14ac:dyDescent="0.15">
      <c r="A38" t="s">
        <v>3</v>
      </c>
      <c r="B38">
        <v>4</v>
      </c>
      <c r="C38" t="s">
        <v>128</v>
      </c>
      <c r="D38" t="s">
        <v>174</v>
      </c>
      <c r="F38" t="s">
        <v>130</v>
      </c>
      <c r="G38" s="1">
        <v>0.13</v>
      </c>
      <c r="H38" s="1">
        <v>0.13</v>
      </c>
      <c r="I38" s="1"/>
      <c r="J38" s="1"/>
      <c r="K38" s="1"/>
      <c r="L38" s="2">
        <f t="shared" si="0"/>
        <v>0.13</v>
      </c>
      <c r="M38" s="2">
        <f t="shared" si="10"/>
        <v>0</v>
      </c>
      <c r="N38" s="1">
        <f t="shared" si="11"/>
        <v>0</v>
      </c>
      <c r="O38" s="2">
        <f>L38*$H$1</f>
        <v>0.13</v>
      </c>
      <c r="P38" s="1" t="s">
        <v>131</v>
      </c>
      <c r="Q38" s="2">
        <f t="shared" si="12"/>
        <v>0</v>
      </c>
    </row>
    <row r="39" spans="1:17" ht="13.5" customHeight="1" x14ac:dyDescent="0.15">
      <c r="A39" t="s">
        <v>3</v>
      </c>
      <c r="B39">
        <v>4</v>
      </c>
      <c r="C39" t="s">
        <v>112</v>
      </c>
      <c r="D39" t="s">
        <v>174</v>
      </c>
      <c r="F39" t="s">
        <v>130</v>
      </c>
      <c r="G39" s="21">
        <v>154</v>
      </c>
      <c r="H39" s="21">
        <v>129</v>
      </c>
      <c r="I39" s="21">
        <v>220</v>
      </c>
      <c r="J39" s="21">
        <v>201</v>
      </c>
      <c r="K39" s="21">
        <v>123</v>
      </c>
      <c r="L39" s="25">
        <f t="shared" si="0"/>
        <v>165.4</v>
      </c>
      <c r="M39" s="25">
        <f t="shared" si="10"/>
        <v>38.732931724825583</v>
      </c>
      <c r="N39" s="1">
        <f t="shared" si="11"/>
        <v>23.417733811865528</v>
      </c>
      <c r="P39" s="21" t="s">
        <v>134</v>
      </c>
      <c r="Q39" s="25">
        <f t="shared" si="12"/>
        <v>3873.2931724825585</v>
      </c>
    </row>
    <row r="40" spans="1:17" ht="13.5" customHeight="1" x14ac:dyDescent="0.15">
      <c r="A40" t="s">
        <v>3</v>
      </c>
      <c r="B40">
        <v>5</v>
      </c>
      <c r="C40" t="s">
        <v>128</v>
      </c>
      <c r="D40" t="s">
        <v>175</v>
      </c>
      <c r="F40" t="s">
        <v>130</v>
      </c>
      <c r="G40" s="1">
        <v>0.11</v>
      </c>
      <c r="H40" s="1">
        <v>0.1</v>
      </c>
      <c r="I40" s="21"/>
      <c r="J40" s="21"/>
      <c r="K40" s="21"/>
      <c r="L40" s="2">
        <f t="shared" si="0"/>
        <v>0.10500000000000001</v>
      </c>
      <c r="M40" s="2">
        <f t="shared" si="10"/>
        <v>4.9999999999999975E-3</v>
      </c>
      <c r="N40" s="1">
        <f t="shared" si="11"/>
        <v>4.7619047619047592</v>
      </c>
      <c r="O40" s="2">
        <f>L40*$H$1</f>
        <v>0.10500000000000001</v>
      </c>
      <c r="P40" s="1" t="s">
        <v>131</v>
      </c>
      <c r="Q40" s="2">
        <f t="shared" si="12"/>
        <v>0.49999999999999978</v>
      </c>
    </row>
    <row r="41" spans="1:17" ht="13.5" customHeight="1" x14ac:dyDescent="0.15">
      <c r="A41" t="s">
        <v>3</v>
      </c>
      <c r="B41">
        <v>5</v>
      </c>
      <c r="C41" t="s">
        <v>112</v>
      </c>
      <c r="D41" t="s">
        <v>175</v>
      </c>
      <c r="F41" t="s">
        <v>130</v>
      </c>
      <c r="G41" s="21">
        <v>204</v>
      </c>
      <c r="H41" s="21">
        <v>155</v>
      </c>
      <c r="I41" s="21">
        <v>155</v>
      </c>
      <c r="J41" s="21">
        <v>156</v>
      </c>
      <c r="K41" s="21">
        <v>111</v>
      </c>
      <c r="L41" s="25">
        <f t="shared" si="0"/>
        <v>156.19999999999999</v>
      </c>
      <c r="M41" s="25">
        <f t="shared" si="10"/>
        <v>29.430596324233729</v>
      </c>
      <c r="N41" s="1">
        <f t="shared" si="11"/>
        <v>18.841610963017754</v>
      </c>
      <c r="P41" s="21" t="s">
        <v>134</v>
      </c>
      <c r="Q41" s="25">
        <f t="shared" si="12"/>
        <v>2943.0596324233729</v>
      </c>
    </row>
    <row r="42" spans="1:17" ht="13.5" customHeight="1" x14ac:dyDescent="0.15">
      <c r="A42" t="s">
        <v>4</v>
      </c>
      <c r="B42">
        <v>1</v>
      </c>
      <c r="C42" t="s">
        <v>112</v>
      </c>
      <c r="D42" t="s">
        <v>129</v>
      </c>
      <c r="E42" t="s">
        <v>145</v>
      </c>
      <c r="F42" t="s">
        <v>130</v>
      </c>
      <c r="G42" s="21">
        <v>80</v>
      </c>
      <c r="H42" s="21">
        <v>80</v>
      </c>
      <c r="I42" s="21">
        <v>62</v>
      </c>
      <c r="J42" s="21">
        <v>70</v>
      </c>
      <c r="K42" s="21">
        <v>76</v>
      </c>
      <c r="L42" s="25">
        <f t="shared" si="0"/>
        <v>73.599999999999994</v>
      </c>
      <c r="M42" s="25">
        <f t="shared" si="10"/>
        <v>6.8585712797928986</v>
      </c>
      <c r="N42" s="1">
        <f t="shared" si="11"/>
        <v>9.3187109779794834</v>
      </c>
      <c r="P42" s="21" t="s">
        <v>176</v>
      </c>
      <c r="Q42" s="25">
        <f t="shared" si="12"/>
        <v>685.85712797928988</v>
      </c>
    </row>
    <row r="43" spans="1:17" ht="13.5" customHeight="1" x14ac:dyDescent="0.15">
      <c r="A43" t="s">
        <v>4</v>
      </c>
      <c r="B43">
        <v>1</v>
      </c>
      <c r="C43" t="s">
        <v>177</v>
      </c>
      <c r="D43" t="s">
        <v>132</v>
      </c>
      <c r="E43" t="s">
        <v>178</v>
      </c>
      <c r="F43" t="s">
        <v>179</v>
      </c>
      <c r="G43" s="1">
        <v>0.08</v>
      </c>
      <c r="H43" s="1">
        <v>0.09</v>
      </c>
      <c r="I43" s="1">
        <v>0.08</v>
      </c>
      <c r="J43" s="1">
        <v>0.08</v>
      </c>
      <c r="K43" s="1">
        <v>0.08</v>
      </c>
      <c r="L43" s="2">
        <f t="shared" si="0"/>
        <v>8.2000000000000003E-2</v>
      </c>
      <c r="M43" s="2">
        <f t="shared" si="10"/>
        <v>3.9999999999999975E-3</v>
      </c>
      <c r="N43" s="1">
        <f t="shared" si="11"/>
        <v>4.8780487804878012</v>
      </c>
      <c r="O43" s="2">
        <f>L43*$I$1</f>
        <v>8.2820000000000005E-2</v>
      </c>
      <c r="P43" s="1" t="s">
        <v>131</v>
      </c>
      <c r="Q43" s="2">
        <f t="shared" si="12"/>
        <v>0.39999999999999969</v>
      </c>
    </row>
    <row r="44" spans="1:17" ht="13.5" customHeight="1" x14ac:dyDescent="0.15">
      <c r="A44" t="s">
        <v>4</v>
      </c>
      <c r="B44">
        <v>1</v>
      </c>
      <c r="C44" t="s">
        <v>177</v>
      </c>
      <c r="D44" t="s">
        <v>132</v>
      </c>
      <c r="E44" t="s">
        <v>180</v>
      </c>
      <c r="F44" t="s">
        <v>181</v>
      </c>
      <c r="G44" s="1">
        <v>0.08</v>
      </c>
      <c r="H44" s="1">
        <v>0.08</v>
      </c>
      <c r="I44" s="1">
        <v>0.08</v>
      </c>
      <c r="J44" s="1">
        <v>0.08</v>
      </c>
      <c r="K44" s="1">
        <v>7.0000000000000007E-2</v>
      </c>
      <c r="L44" s="2">
        <f t="shared" si="0"/>
        <v>7.8E-2</v>
      </c>
      <c r="M44" s="2">
        <f t="shared" si="10"/>
        <v>3.9999999999999975E-3</v>
      </c>
      <c r="N44" s="1">
        <f t="shared" si="11"/>
        <v>5.1282051282051251</v>
      </c>
      <c r="O44" s="2">
        <f>L44*$I$1</f>
        <v>7.8780000000000003E-2</v>
      </c>
      <c r="P44" s="1" t="s">
        <v>131</v>
      </c>
      <c r="Q44" s="2">
        <f t="shared" si="12"/>
        <v>0.39999999999999974</v>
      </c>
    </row>
    <row r="45" spans="1:17" ht="13.5" customHeight="1" x14ac:dyDescent="0.15">
      <c r="A45" t="s">
        <v>4</v>
      </c>
      <c r="B45">
        <v>1</v>
      </c>
      <c r="C45" t="s">
        <v>182</v>
      </c>
      <c r="D45" t="s">
        <v>129</v>
      </c>
      <c r="E45" t="s">
        <v>183</v>
      </c>
      <c r="F45" t="s">
        <v>130</v>
      </c>
      <c r="G45" s="21">
        <v>84</v>
      </c>
      <c r="H45" s="21">
        <v>90</v>
      </c>
      <c r="I45" s="21">
        <v>65</v>
      </c>
      <c r="J45" s="21">
        <v>84</v>
      </c>
      <c r="K45" s="21">
        <v>79</v>
      </c>
      <c r="L45" s="25">
        <f t="shared" si="0"/>
        <v>80.400000000000006</v>
      </c>
      <c r="M45" s="25">
        <f t="shared" si="10"/>
        <v>8.4522186436461748</v>
      </c>
      <c r="N45" s="1">
        <f t="shared" si="11"/>
        <v>10.512709755778824</v>
      </c>
      <c r="P45" s="21" t="s">
        <v>184</v>
      </c>
      <c r="Q45" s="25">
        <f t="shared" si="12"/>
        <v>845.22186436461743</v>
      </c>
    </row>
    <row r="46" spans="1:17" ht="13.5" customHeight="1" x14ac:dyDescent="0.15">
      <c r="A46" t="s">
        <v>4</v>
      </c>
      <c r="B46">
        <v>1</v>
      </c>
      <c r="C46" t="s">
        <v>186</v>
      </c>
      <c r="D46" t="s">
        <v>165</v>
      </c>
      <c r="G46" s="1">
        <v>0.1</v>
      </c>
      <c r="H46" s="1">
        <v>0.08</v>
      </c>
      <c r="I46" s="1">
        <v>0.08</v>
      </c>
      <c r="J46" s="1">
        <v>0.14000000000000001</v>
      </c>
      <c r="K46" s="1">
        <v>0.13</v>
      </c>
      <c r="L46" s="2">
        <f t="shared" si="0"/>
        <v>0.10600000000000001</v>
      </c>
      <c r="M46" s="2">
        <f t="shared" si="10"/>
        <v>2.4979991993593596E-2</v>
      </c>
      <c r="N46" s="1">
        <f t="shared" si="11"/>
        <v>23.566030182635465</v>
      </c>
      <c r="O46" s="2"/>
      <c r="P46" s="1" t="s">
        <v>187</v>
      </c>
      <c r="Q46" s="2">
        <f t="shared" si="12"/>
        <v>2.4979991993593598</v>
      </c>
    </row>
    <row r="47" spans="1:17" ht="13.5" customHeight="1" x14ac:dyDescent="0.15">
      <c r="A47" t="s">
        <v>4</v>
      </c>
      <c r="B47">
        <v>1</v>
      </c>
      <c r="C47" t="s">
        <v>188</v>
      </c>
      <c r="D47" t="s">
        <v>189</v>
      </c>
      <c r="G47" s="25">
        <v>101</v>
      </c>
      <c r="H47" s="25">
        <v>100</v>
      </c>
      <c r="I47" s="25">
        <v>96</v>
      </c>
      <c r="J47" s="25">
        <v>99.6</v>
      </c>
      <c r="K47" s="25">
        <v>89.3</v>
      </c>
      <c r="L47" s="25">
        <f t="shared" si="0"/>
        <v>97.18</v>
      </c>
      <c r="M47" s="25">
        <f t="shared" si="10"/>
        <v>4.2869103093020273</v>
      </c>
      <c r="N47" s="1">
        <f t="shared" si="11"/>
        <v>4.4113092295760721</v>
      </c>
      <c r="P47" s="21" t="s">
        <v>176</v>
      </c>
      <c r="Q47" s="25">
        <f t="shared" si="12"/>
        <v>428.69103093020271</v>
      </c>
    </row>
    <row r="48" spans="1:17" ht="13.5" customHeight="1" x14ac:dyDescent="0.15">
      <c r="A48" t="s">
        <v>4</v>
      </c>
      <c r="B48">
        <v>1</v>
      </c>
      <c r="C48" t="s">
        <v>128</v>
      </c>
      <c r="D48" t="s">
        <v>190</v>
      </c>
      <c r="E48" t="s">
        <v>178</v>
      </c>
      <c r="F48" t="s">
        <v>130</v>
      </c>
      <c r="G48" s="21">
        <v>54</v>
      </c>
      <c r="H48" s="21">
        <v>54</v>
      </c>
      <c r="I48" s="21">
        <v>55</v>
      </c>
      <c r="J48" s="21">
        <v>55</v>
      </c>
      <c r="K48" s="21">
        <v>56</v>
      </c>
      <c r="L48" s="25">
        <f t="shared" si="0"/>
        <v>54.8</v>
      </c>
      <c r="M48" s="25">
        <f t="shared" si="10"/>
        <v>0.74833147735478822</v>
      </c>
      <c r="N48" s="1">
        <f t="shared" si="11"/>
        <v>1.3655683893335551</v>
      </c>
      <c r="O48" s="28">
        <f>L48*$I$1</f>
        <v>55.347999999999999</v>
      </c>
      <c r="P48" s="21" t="s">
        <v>191</v>
      </c>
      <c r="Q48" s="25">
        <f t="shared" si="12"/>
        <v>74.833147735478818</v>
      </c>
    </row>
    <row r="49" spans="1:17" ht="13.5" customHeight="1" x14ac:dyDescent="0.15">
      <c r="A49" t="s">
        <v>4</v>
      </c>
      <c r="B49">
        <v>1</v>
      </c>
      <c r="C49" t="s">
        <v>177</v>
      </c>
      <c r="D49" t="s">
        <v>132</v>
      </c>
      <c r="E49" t="s">
        <v>178</v>
      </c>
      <c r="F49" t="s">
        <v>130</v>
      </c>
      <c r="G49" s="21">
        <v>57</v>
      </c>
      <c r="H49" s="21">
        <v>59</v>
      </c>
      <c r="I49" s="21">
        <v>59</v>
      </c>
      <c r="J49" s="21">
        <v>58</v>
      </c>
      <c r="K49" s="21">
        <v>57</v>
      </c>
      <c r="L49" s="25">
        <f t="shared" si="0"/>
        <v>58</v>
      </c>
      <c r="M49" s="25">
        <f t="shared" si="10"/>
        <v>0.89442719099991586</v>
      </c>
      <c r="N49" s="1">
        <f t="shared" si="11"/>
        <v>1.542115846551579</v>
      </c>
      <c r="O49" s="28">
        <f>L49*$I$1</f>
        <v>58.58</v>
      </c>
      <c r="P49" s="21" t="s">
        <v>148</v>
      </c>
      <c r="Q49" s="25">
        <f t="shared" si="12"/>
        <v>89.442719099991578</v>
      </c>
    </row>
    <row r="50" spans="1:17" ht="13.5" customHeight="1" x14ac:dyDescent="0.15">
      <c r="A50" t="s">
        <v>4</v>
      </c>
      <c r="B50">
        <v>3</v>
      </c>
      <c r="C50" t="s">
        <v>128</v>
      </c>
      <c r="D50" t="s">
        <v>129</v>
      </c>
      <c r="F50" t="s">
        <v>166</v>
      </c>
      <c r="G50" s="1">
        <v>0.09</v>
      </c>
      <c r="H50" s="1">
        <v>0.09</v>
      </c>
      <c r="I50" s="1">
        <v>0.08</v>
      </c>
      <c r="J50" s="1">
        <v>0.08</v>
      </c>
      <c r="K50" s="1">
        <v>0.09</v>
      </c>
      <c r="L50" s="2">
        <f t="shared" si="0"/>
        <v>8.6000000000000007E-2</v>
      </c>
      <c r="M50" s="2">
        <f t="shared" si="10"/>
        <v>4.8989794855663531E-3</v>
      </c>
      <c r="N50" s="1">
        <f t="shared" si="11"/>
        <v>5.696487773914364</v>
      </c>
      <c r="O50" s="2">
        <f>L50*$I$1</f>
        <v>8.6860000000000007E-2</v>
      </c>
      <c r="P50" s="1" t="s">
        <v>131</v>
      </c>
      <c r="Q50" s="2">
        <f t="shared" si="12"/>
        <v>0.48989794855663532</v>
      </c>
    </row>
    <row r="51" spans="1:17" ht="13.5" customHeight="1" x14ac:dyDescent="0.15">
      <c r="A51" t="s">
        <v>4</v>
      </c>
      <c r="B51">
        <v>3</v>
      </c>
      <c r="C51" t="s">
        <v>192</v>
      </c>
      <c r="D51" t="s">
        <v>132</v>
      </c>
      <c r="F51" t="s">
        <v>130</v>
      </c>
      <c r="G51" s="1">
        <v>0.1</v>
      </c>
      <c r="H51" s="1">
        <v>0.1</v>
      </c>
      <c r="I51" s="1">
        <v>0.09</v>
      </c>
      <c r="J51" s="1">
        <v>0.08</v>
      </c>
      <c r="K51" s="1">
        <v>0.09</v>
      </c>
      <c r="L51" s="2">
        <f t="shared" si="0"/>
        <v>9.2000000000000012E-2</v>
      </c>
      <c r="M51" s="2">
        <f t="shared" si="10"/>
        <v>7.4833147735478842E-3</v>
      </c>
      <c r="N51" s="1">
        <f t="shared" si="11"/>
        <v>8.1340377973346563</v>
      </c>
      <c r="O51" s="2">
        <f>L51*$I$1</f>
        <v>9.2920000000000016E-2</v>
      </c>
      <c r="P51" s="1" t="s">
        <v>187</v>
      </c>
      <c r="Q51" s="2">
        <f t="shared" si="12"/>
        <v>0.74833147735478844</v>
      </c>
    </row>
    <row r="52" spans="1:17" ht="13.5" customHeight="1" x14ac:dyDescent="0.15">
      <c r="A52" t="s">
        <v>4</v>
      </c>
      <c r="B52">
        <v>4</v>
      </c>
      <c r="C52" t="s">
        <v>177</v>
      </c>
      <c r="D52" t="s">
        <v>174</v>
      </c>
      <c r="F52" t="s">
        <v>130</v>
      </c>
      <c r="G52" s="1">
        <v>0.12</v>
      </c>
      <c r="H52" s="1">
        <v>0.12</v>
      </c>
      <c r="I52" s="1">
        <v>0.13</v>
      </c>
      <c r="J52" s="1">
        <v>0.13</v>
      </c>
      <c r="K52" s="1">
        <v>0.13</v>
      </c>
      <c r="L52" s="2">
        <f t="shared" si="0"/>
        <v>0.126</v>
      </c>
      <c r="M52" s="2">
        <f t="shared" si="10"/>
        <v>4.8989794855663609E-3</v>
      </c>
      <c r="N52" s="1">
        <f t="shared" si="11"/>
        <v>3.8880789567986991</v>
      </c>
      <c r="O52" s="2">
        <f>L52*$I$1</f>
        <v>0.12726000000000001</v>
      </c>
      <c r="P52" s="1" t="s">
        <v>193</v>
      </c>
      <c r="Q52" s="2">
        <f t="shared" si="12"/>
        <v>0.4898979485566361</v>
      </c>
    </row>
    <row r="53" spans="1:17" ht="13.5" customHeight="1" x14ac:dyDescent="0.15">
      <c r="A53" t="s">
        <v>4</v>
      </c>
      <c r="B53">
        <v>4</v>
      </c>
      <c r="C53" t="s">
        <v>128</v>
      </c>
      <c r="D53" t="s">
        <v>194</v>
      </c>
      <c r="F53" t="s">
        <v>130</v>
      </c>
      <c r="G53" s="1">
        <v>0.13</v>
      </c>
      <c r="H53" s="1">
        <v>0.12</v>
      </c>
      <c r="I53" s="1">
        <v>0.11</v>
      </c>
      <c r="J53" s="1">
        <v>0.13</v>
      </c>
      <c r="K53" s="1">
        <v>0.12</v>
      </c>
      <c r="L53" s="2">
        <f t="shared" si="0"/>
        <v>0.122</v>
      </c>
      <c r="M53" s="2">
        <f t="shared" si="10"/>
        <v>7.4833147735478851E-3</v>
      </c>
      <c r="N53" s="1">
        <f t="shared" si="11"/>
        <v>6.1338645684818731</v>
      </c>
      <c r="O53" s="2">
        <f>L53*$I$1</f>
        <v>0.12322</v>
      </c>
      <c r="P53" s="1" t="s">
        <v>187</v>
      </c>
      <c r="Q53" s="2">
        <f t="shared" si="12"/>
        <v>0.74833147735478855</v>
      </c>
    </row>
    <row r="54" spans="1:17" ht="13.5" customHeight="1" x14ac:dyDescent="0.15">
      <c r="A54" t="s">
        <v>4</v>
      </c>
      <c r="B54">
        <v>5</v>
      </c>
      <c r="C54" t="s">
        <v>192</v>
      </c>
      <c r="D54" t="s">
        <v>195</v>
      </c>
      <c r="F54" t="s">
        <v>181</v>
      </c>
      <c r="G54" s="1">
        <v>0.13</v>
      </c>
      <c r="H54" s="1">
        <v>0.13</v>
      </c>
      <c r="I54" s="1">
        <v>0.15</v>
      </c>
      <c r="J54" s="1">
        <v>0.16</v>
      </c>
      <c r="K54" s="1">
        <v>0.17</v>
      </c>
      <c r="L54" s="2">
        <f t="shared" si="0"/>
        <v>0.14800000000000002</v>
      </c>
      <c r="M54" s="2">
        <f t="shared" si="10"/>
        <v>1.5999999999999813E-2</v>
      </c>
      <c r="N54" s="1">
        <f t="shared" si="11"/>
        <v>10.810810810810683</v>
      </c>
      <c r="O54" s="2">
        <f>L54*$I$1</f>
        <v>0.14948000000000003</v>
      </c>
      <c r="P54" s="1" t="s">
        <v>187</v>
      </c>
      <c r="Q54" s="2">
        <f t="shared" si="12"/>
        <v>1.5999999999999812</v>
      </c>
    </row>
    <row r="55" spans="1:17" ht="13.5" customHeight="1" x14ac:dyDescent="0.15">
      <c r="A55" t="s">
        <v>4</v>
      </c>
      <c r="B55">
        <v>5</v>
      </c>
      <c r="C55" t="s">
        <v>192</v>
      </c>
      <c r="D55" t="s">
        <v>196</v>
      </c>
      <c r="F55" t="s">
        <v>130</v>
      </c>
      <c r="G55" s="1">
        <v>0.09</v>
      </c>
      <c r="H55" s="1">
        <v>0.09</v>
      </c>
      <c r="I55" s="1">
        <v>0.1</v>
      </c>
      <c r="J55" s="1">
        <v>0.1</v>
      </c>
      <c r="K55" s="1">
        <v>0.1</v>
      </c>
      <c r="L55" s="2">
        <f t="shared" si="0"/>
        <v>9.6000000000000002E-2</v>
      </c>
      <c r="M55" s="2">
        <f t="shared" si="10"/>
        <v>4.8989794855663609E-3</v>
      </c>
      <c r="N55" s="1">
        <f t="shared" si="11"/>
        <v>5.1031036307982927</v>
      </c>
      <c r="O55" s="2">
        <f>L55*$I$1</f>
        <v>9.6960000000000005E-2</v>
      </c>
      <c r="P55" s="1" t="s">
        <v>131</v>
      </c>
      <c r="Q55" s="2">
        <f t="shared" si="12"/>
        <v>0.4898979485566361</v>
      </c>
    </row>
    <row r="56" spans="1:17" ht="13.5" customHeight="1" x14ac:dyDescent="0.15">
      <c r="A56" t="s">
        <v>4</v>
      </c>
      <c r="B56">
        <v>5</v>
      </c>
      <c r="C56" t="s">
        <v>112</v>
      </c>
      <c r="D56" t="s">
        <v>174</v>
      </c>
      <c r="E56" t="s">
        <v>145</v>
      </c>
      <c r="F56" t="s">
        <v>130</v>
      </c>
      <c r="G56" s="21">
        <v>113</v>
      </c>
      <c r="H56" s="21">
        <v>127</v>
      </c>
      <c r="I56" s="21">
        <v>137</v>
      </c>
      <c r="J56" s="21">
        <v>134</v>
      </c>
      <c r="K56" s="21">
        <v>125</v>
      </c>
      <c r="L56" s="25">
        <f t="shared" si="0"/>
        <v>127.2</v>
      </c>
      <c r="M56" s="25">
        <f t="shared" si="10"/>
        <v>8.3522452071284405</v>
      </c>
      <c r="N56" s="1">
        <f t="shared" si="11"/>
        <v>6.5662305087487747</v>
      </c>
      <c r="P56" s="21" t="s">
        <v>134</v>
      </c>
      <c r="Q56" s="25">
        <f t="shared" si="12"/>
        <v>835.2245207128442</v>
      </c>
    </row>
    <row r="57" spans="1:17" ht="13.5" customHeight="1" x14ac:dyDescent="0.15">
      <c r="A57" t="s">
        <v>4</v>
      </c>
      <c r="B57">
        <v>5</v>
      </c>
      <c r="C57" t="s">
        <v>112</v>
      </c>
      <c r="D57" t="s">
        <v>194</v>
      </c>
      <c r="F57" t="s">
        <v>130</v>
      </c>
      <c r="G57" s="21">
        <v>120</v>
      </c>
      <c r="H57" s="21">
        <v>98</v>
      </c>
      <c r="I57" s="21">
        <v>96</v>
      </c>
      <c r="J57" s="21">
        <v>97</v>
      </c>
      <c r="K57" s="21">
        <v>98</v>
      </c>
      <c r="L57" s="25">
        <f t="shared" si="0"/>
        <v>101.8</v>
      </c>
      <c r="M57" s="25">
        <f t="shared" si="10"/>
        <v>9.1301697684106635</v>
      </c>
      <c r="N57" s="1">
        <f t="shared" si="11"/>
        <v>8.9687325819358197</v>
      </c>
      <c r="P57" s="21" t="s">
        <v>134</v>
      </c>
      <c r="Q57" s="25">
        <f t="shared" si="12"/>
        <v>913.01697684106637</v>
      </c>
    </row>
    <row r="58" spans="1:17" ht="13.5" customHeight="1" x14ac:dyDescent="0.15">
      <c r="A58" t="s">
        <v>4</v>
      </c>
      <c r="B58">
        <v>5</v>
      </c>
      <c r="C58" t="s">
        <v>112</v>
      </c>
      <c r="D58" t="s">
        <v>195</v>
      </c>
      <c r="F58" t="s">
        <v>130</v>
      </c>
      <c r="G58" s="21">
        <v>134</v>
      </c>
      <c r="H58" s="21">
        <v>160</v>
      </c>
      <c r="I58" s="21">
        <v>148</v>
      </c>
      <c r="J58" s="21">
        <v>131</v>
      </c>
      <c r="K58" s="21">
        <v>116</v>
      </c>
      <c r="L58" s="25">
        <f t="shared" si="0"/>
        <v>137.80000000000001</v>
      </c>
      <c r="M58" s="25">
        <f t="shared" si="10"/>
        <v>15.051910177781423</v>
      </c>
      <c r="N58" s="1">
        <f t="shared" si="11"/>
        <v>10.923011740044574</v>
      </c>
      <c r="P58" s="21" t="s">
        <v>134</v>
      </c>
      <c r="Q58" s="25">
        <f t="shared" si="12"/>
        <v>1505.1910177781424</v>
      </c>
    </row>
    <row r="59" spans="1:17" ht="13.5" customHeight="1" x14ac:dyDescent="0.15">
      <c r="A59" t="s">
        <v>4</v>
      </c>
      <c r="B59">
        <v>5</v>
      </c>
      <c r="C59" t="s">
        <v>112</v>
      </c>
      <c r="D59" t="s">
        <v>196</v>
      </c>
      <c r="F59" t="s">
        <v>130</v>
      </c>
      <c r="G59" s="21">
        <v>88</v>
      </c>
      <c r="H59" s="21">
        <v>77</v>
      </c>
      <c r="I59" s="21">
        <v>69</v>
      </c>
      <c r="J59" s="21">
        <v>81</v>
      </c>
      <c r="K59" s="21">
        <v>92</v>
      </c>
      <c r="L59" s="25">
        <f t="shared" si="0"/>
        <v>81.400000000000006</v>
      </c>
      <c r="M59" s="25">
        <f t="shared" si="10"/>
        <v>8.1141851100403173</v>
      </c>
      <c r="N59" s="1">
        <f t="shared" si="11"/>
        <v>9.9682863759709051</v>
      </c>
      <c r="P59" s="21" t="s">
        <v>134</v>
      </c>
      <c r="Q59" s="25">
        <f t="shared" si="12"/>
        <v>811.41851100403176</v>
      </c>
    </row>
    <row r="60" spans="1:17" ht="13.5" customHeight="1" x14ac:dyDescent="0.15">
      <c r="A60" t="s">
        <v>4</v>
      </c>
      <c r="C60" t="s">
        <v>128</v>
      </c>
      <c r="F60" t="s">
        <v>170</v>
      </c>
      <c r="G60" s="1">
        <v>0.1</v>
      </c>
      <c r="H60" s="1">
        <v>0.09</v>
      </c>
      <c r="I60" s="1">
        <v>0.09</v>
      </c>
      <c r="J60" s="1">
        <v>7.0000000000000007E-2</v>
      </c>
      <c r="K60" s="1">
        <v>0.08</v>
      </c>
      <c r="L60" s="2">
        <f t="shared" si="0"/>
        <v>8.6000000000000007E-2</v>
      </c>
      <c r="M60" s="2">
        <f t="shared" si="10"/>
        <v>1.0198039027185553E-2</v>
      </c>
      <c r="N60" s="1">
        <f t="shared" si="11"/>
        <v>11.858184915332037</v>
      </c>
      <c r="O60" s="2">
        <f>L60*$I$1</f>
        <v>8.6860000000000007E-2</v>
      </c>
      <c r="P60" s="1" t="s">
        <v>131</v>
      </c>
      <c r="Q60" s="2">
        <f t="shared" si="12"/>
        <v>1.0198039027185553</v>
      </c>
    </row>
    <row r="61" spans="1:17" ht="13.5" customHeight="1" x14ac:dyDescent="0.15">
      <c r="A61" t="s">
        <v>4</v>
      </c>
      <c r="C61" t="s">
        <v>128</v>
      </c>
      <c r="F61" t="s">
        <v>130</v>
      </c>
      <c r="G61" s="1">
        <v>0.1</v>
      </c>
      <c r="H61" s="1">
        <v>0.09</v>
      </c>
      <c r="I61" s="1">
        <v>0.09</v>
      </c>
      <c r="J61" s="1">
        <v>0.08</v>
      </c>
      <c r="K61" s="1">
        <v>0.09</v>
      </c>
      <c r="L61" s="2">
        <f t="shared" si="0"/>
        <v>9.0000000000000011E-2</v>
      </c>
      <c r="M61" s="2">
        <f t="shared" si="10"/>
        <v>6.3245553203367597E-3</v>
      </c>
      <c r="N61" s="1">
        <f t="shared" si="11"/>
        <v>7.0272836892630659</v>
      </c>
      <c r="O61" s="2">
        <f>L61*$I$1</f>
        <v>9.0900000000000009E-2</v>
      </c>
      <c r="P61" s="1" t="s">
        <v>131</v>
      </c>
      <c r="Q61" s="2">
        <f t="shared" si="12"/>
        <v>0.63245553203367599</v>
      </c>
    </row>
    <row r="62" spans="1:17" ht="13.5" customHeight="1" x14ac:dyDescent="0.15">
      <c r="A62" t="s">
        <v>4</v>
      </c>
      <c r="C62" t="s">
        <v>128</v>
      </c>
      <c r="F62" t="s">
        <v>143</v>
      </c>
      <c r="G62" s="1">
        <v>0.08</v>
      </c>
      <c r="H62" s="1">
        <v>0.08</v>
      </c>
      <c r="I62" s="1">
        <v>0.08</v>
      </c>
      <c r="J62" s="1">
        <v>7.0000000000000007E-2</v>
      </c>
      <c r="K62" s="1">
        <v>0.08</v>
      </c>
      <c r="L62" s="2">
        <f t="shared" si="0"/>
        <v>7.8E-2</v>
      </c>
      <c r="M62" s="2">
        <f t="shared" si="10"/>
        <v>3.9999999999999975E-3</v>
      </c>
      <c r="N62" s="1">
        <f t="shared" si="11"/>
        <v>5.1282051282051251</v>
      </c>
      <c r="O62" s="2">
        <f>L62*$I$1</f>
        <v>7.8780000000000003E-2</v>
      </c>
      <c r="P62" s="1" t="s">
        <v>131</v>
      </c>
      <c r="Q62" s="2">
        <f t="shared" si="12"/>
        <v>0.39999999999999974</v>
      </c>
    </row>
    <row r="63" spans="1:17" ht="13.5" customHeight="1" x14ac:dyDescent="0.15">
      <c r="A63" t="s">
        <v>4</v>
      </c>
      <c r="C63" t="s">
        <v>112</v>
      </c>
      <c r="F63" t="s">
        <v>170</v>
      </c>
      <c r="G63" s="21">
        <v>130</v>
      </c>
      <c r="H63" s="21">
        <v>158</v>
      </c>
      <c r="I63" s="21">
        <v>124</v>
      </c>
      <c r="J63" s="21">
        <v>133</v>
      </c>
      <c r="K63" s="21">
        <v>117</v>
      </c>
      <c r="L63" s="25">
        <f t="shared" si="0"/>
        <v>132.4</v>
      </c>
      <c r="M63" s="25">
        <f t="shared" si="10"/>
        <v>13.92264342716569</v>
      </c>
      <c r="N63" s="1">
        <f t="shared" si="11"/>
        <v>10.515591712360793</v>
      </c>
      <c r="P63" s="21" t="s">
        <v>134</v>
      </c>
      <c r="Q63" s="25">
        <f t="shared" si="12"/>
        <v>1392.264342716569</v>
      </c>
    </row>
    <row r="64" spans="1:17" ht="13.5" customHeight="1" x14ac:dyDescent="0.15">
      <c r="A64" t="s">
        <v>4</v>
      </c>
      <c r="C64" t="s">
        <v>112</v>
      </c>
      <c r="F64" t="s">
        <v>130</v>
      </c>
      <c r="G64" s="21">
        <v>150</v>
      </c>
      <c r="H64" s="21">
        <v>168</v>
      </c>
      <c r="I64" s="21">
        <v>151</v>
      </c>
      <c r="J64" s="21">
        <v>138</v>
      </c>
      <c r="K64" s="21">
        <v>146</v>
      </c>
      <c r="L64" s="25">
        <f t="shared" si="0"/>
        <v>150.6</v>
      </c>
      <c r="M64" s="25">
        <f t="shared" si="10"/>
        <v>9.8305645819556062</v>
      </c>
      <c r="N64" s="1">
        <f t="shared" si="11"/>
        <v>6.5275993240077073</v>
      </c>
      <c r="P64" s="21" t="s">
        <v>134</v>
      </c>
      <c r="Q64" s="25">
        <f t="shared" si="12"/>
        <v>983.05645819556071</v>
      </c>
    </row>
    <row r="65" spans="1:17" ht="13.5" customHeight="1" x14ac:dyDescent="0.15">
      <c r="A65" t="s">
        <v>4</v>
      </c>
      <c r="C65" t="s">
        <v>112</v>
      </c>
      <c r="F65" t="s">
        <v>143</v>
      </c>
      <c r="G65" s="21">
        <v>140</v>
      </c>
      <c r="H65" s="21">
        <v>138</v>
      </c>
      <c r="I65" s="21">
        <v>129</v>
      </c>
      <c r="J65" s="21">
        <v>114</v>
      </c>
      <c r="K65" s="21">
        <v>125</v>
      </c>
      <c r="L65" s="25">
        <f t="shared" si="0"/>
        <v>129.19999999999999</v>
      </c>
      <c r="M65" s="25">
        <f t="shared" si="10"/>
        <v>9.4106322848148736</v>
      </c>
      <c r="N65" s="1">
        <f t="shared" si="11"/>
        <v>7.2837711182777669</v>
      </c>
      <c r="P65" s="21" t="s">
        <v>134</v>
      </c>
      <c r="Q65" s="25">
        <f t="shared" si="12"/>
        <v>941.06322848148739</v>
      </c>
    </row>
    <row r="66" spans="1:17" ht="13.5" customHeight="1" x14ac:dyDescent="0.15">
      <c r="A66" t="s">
        <v>4</v>
      </c>
      <c r="B66">
        <v>3</v>
      </c>
      <c r="C66" t="s">
        <v>112</v>
      </c>
      <c r="D66" t="s">
        <v>129</v>
      </c>
      <c r="E66" t="s">
        <v>145</v>
      </c>
      <c r="F66" t="s">
        <v>130</v>
      </c>
      <c r="G66" s="21">
        <v>74</v>
      </c>
      <c r="H66" s="21">
        <v>75</v>
      </c>
      <c r="I66" s="21">
        <v>76</v>
      </c>
      <c r="J66" s="21">
        <v>82</v>
      </c>
      <c r="K66" s="21">
        <v>83</v>
      </c>
      <c r="L66" s="25">
        <f t="shared" si="0"/>
        <v>78</v>
      </c>
      <c r="M66" s="25">
        <f t="shared" si="10"/>
        <v>3.7416573867739413</v>
      </c>
      <c r="N66" s="1">
        <f t="shared" si="11"/>
        <v>4.7969966497101817</v>
      </c>
      <c r="P66" s="21" t="s">
        <v>134</v>
      </c>
      <c r="Q66" s="25">
        <f t="shared" si="12"/>
        <v>374.16573867739419</v>
      </c>
    </row>
    <row r="67" spans="1:17" ht="13.5" customHeight="1" x14ac:dyDescent="0.15">
      <c r="A67" t="s">
        <v>4</v>
      </c>
      <c r="B67">
        <v>3</v>
      </c>
      <c r="C67" t="s">
        <v>112</v>
      </c>
      <c r="D67" t="s">
        <v>197</v>
      </c>
      <c r="E67" t="s">
        <v>145</v>
      </c>
      <c r="F67" t="s">
        <v>130</v>
      </c>
      <c r="G67" s="21">
        <v>54</v>
      </c>
      <c r="H67" s="21">
        <v>53</v>
      </c>
      <c r="I67" s="21">
        <v>52</v>
      </c>
      <c r="J67" s="21">
        <v>54</v>
      </c>
      <c r="K67" s="21">
        <v>53</v>
      </c>
      <c r="L67" s="25">
        <f t="shared" ref="L67:L75" si="13">AVERAGE(G67:K67)</f>
        <v>53.2</v>
      </c>
      <c r="M67" s="25">
        <f t="shared" si="10"/>
        <v>0.74833147735478822</v>
      </c>
      <c r="N67" s="1">
        <f t="shared" si="11"/>
        <v>1.4066381153285492</v>
      </c>
      <c r="P67" s="21" t="s">
        <v>134</v>
      </c>
      <c r="Q67" s="25">
        <f t="shared" si="12"/>
        <v>74.833147735478818</v>
      </c>
    </row>
    <row r="68" spans="1:17" ht="13.5" customHeight="1" x14ac:dyDescent="0.15">
      <c r="A68" t="s">
        <v>4</v>
      </c>
      <c r="B68">
        <v>3</v>
      </c>
      <c r="C68" t="s">
        <v>128</v>
      </c>
      <c r="D68" t="s">
        <v>197</v>
      </c>
      <c r="F68" s="1"/>
      <c r="G68" s="1">
        <v>7.0000000000000007E-2</v>
      </c>
      <c r="H68" s="1">
        <v>0.08</v>
      </c>
      <c r="I68" s="1">
        <v>0.08</v>
      </c>
      <c r="J68" s="1">
        <v>0.08</v>
      </c>
      <c r="K68" s="1">
        <v>7.0000000000000007E-2</v>
      </c>
      <c r="L68" s="2">
        <f t="shared" si="13"/>
        <v>7.6000000000000012E-2</v>
      </c>
      <c r="M68" s="2">
        <f t="shared" si="10"/>
        <v>4.8989794855663531E-3</v>
      </c>
      <c r="N68" s="1">
        <f t="shared" si="11"/>
        <v>6.4460256389030954</v>
      </c>
      <c r="O68" s="2">
        <f>L68*$I$1</f>
        <v>7.6760000000000009E-2</v>
      </c>
      <c r="P68" s="1" t="s">
        <v>131</v>
      </c>
      <c r="Q68" s="2">
        <f t="shared" si="12"/>
        <v>0.48989794855663532</v>
      </c>
    </row>
    <row r="69" spans="1:17" ht="13.5" customHeight="1" x14ac:dyDescent="0.15">
      <c r="A69" t="s">
        <v>4</v>
      </c>
      <c r="B69">
        <v>6</v>
      </c>
      <c r="C69" t="s">
        <v>128</v>
      </c>
      <c r="D69" t="s">
        <v>129</v>
      </c>
      <c r="F69" s="1"/>
      <c r="G69" s="1">
        <v>0.11</v>
      </c>
      <c r="H69" s="1">
        <v>0.12</v>
      </c>
      <c r="I69" s="1">
        <v>0.12</v>
      </c>
      <c r="J69" s="1">
        <v>0.12</v>
      </c>
      <c r="K69" s="1">
        <v>0.12</v>
      </c>
      <c r="L69" s="2">
        <f t="shared" si="13"/>
        <v>0.11799999999999999</v>
      </c>
      <c r="M69" s="2">
        <f t="shared" si="10"/>
        <v>3.9999999999999975E-3</v>
      </c>
      <c r="N69" s="1">
        <f t="shared" si="11"/>
        <v>3.3898305084745743</v>
      </c>
      <c r="O69" s="2">
        <f>L69*$I$1</f>
        <v>0.11917999999999999</v>
      </c>
      <c r="P69" s="1" t="s">
        <v>131</v>
      </c>
      <c r="Q69" s="2">
        <f t="shared" si="12"/>
        <v>0.39999999999999974</v>
      </c>
    </row>
    <row r="70" spans="1:17" ht="13.5" customHeight="1" x14ac:dyDescent="0.15">
      <c r="A70" t="s">
        <v>4</v>
      </c>
      <c r="B70">
        <v>6</v>
      </c>
      <c r="C70" t="s">
        <v>112</v>
      </c>
      <c r="D70" t="s">
        <v>129</v>
      </c>
      <c r="E70" t="s">
        <v>145</v>
      </c>
      <c r="F70" t="s">
        <v>130</v>
      </c>
      <c r="G70" s="21">
        <v>97</v>
      </c>
      <c r="H70" s="21">
        <v>104</v>
      </c>
      <c r="I70" s="21">
        <v>88</v>
      </c>
      <c r="J70" s="21">
        <v>83</v>
      </c>
      <c r="K70" s="21">
        <v>103</v>
      </c>
      <c r="L70" s="25">
        <f t="shared" si="13"/>
        <v>95</v>
      </c>
      <c r="M70" s="25">
        <f t="shared" si="10"/>
        <v>8.270429251254134</v>
      </c>
      <c r="N70" s="1">
        <f t="shared" si="11"/>
        <v>8.7057150013201419</v>
      </c>
      <c r="P70" s="21" t="s">
        <v>134</v>
      </c>
      <c r="Q70" s="25">
        <f t="shared" si="12"/>
        <v>827.04292512541349</v>
      </c>
    </row>
    <row r="71" spans="1:17" ht="13.5" customHeight="1" x14ac:dyDescent="0.15">
      <c r="A71" t="s">
        <v>4</v>
      </c>
      <c r="B71">
        <v>7</v>
      </c>
      <c r="C71" t="s">
        <v>112</v>
      </c>
      <c r="D71" t="s">
        <v>129</v>
      </c>
      <c r="E71" t="s">
        <v>145</v>
      </c>
      <c r="F71" t="s">
        <v>130</v>
      </c>
      <c r="G71" s="21">
        <v>81</v>
      </c>
      <c r="H71" s="21">
        <v>77</v>
      </c>
      <c r="I71" s="21">
        <v>97</v>
      </c>
      <c r="J71" s="21">
        <v>90</v>
      </c>
      <c r="K71" s="21">
        <v>87</v>
      </c>
      <c r="L71" s="25">
        <f t="shared" si="13"/>
        <v>86.4</v>
      </c>
      <c r="M71" s="25">
        <f t="shared" si="10"/>
        <v>6.9742383096650773</v>
      </c>
      <c r="N71" s="1">
        <f t="shared" si="11"/>
        <v>8.0720350806308758</v>
      </c>
      <c r="P71" s="21" t="s">
        <v>134</v>
      </c>
      <c r="Q71" s="25">
        <f t="shared" si="12"/>
        <v>697.42383096650769</v>
      </c>
    </row>
    <row r="72" spans="1:17" ht="13.5" customHeight="1" x14ac:dyDescent="0.15">
      <c r="A72" t="s">
        <v>4</v>
      </c>
      <c r="B72">
        <v>7</v>
      </c>
      <c r="C72" t="s">
        <v>128</v>
      </c>
      <c r="D72" t="s">
        <v>129</v>
      </c>
      <c r="F72" s="1"/>
      <c r="G72" s="1">
        <v>0.14000000000000001</v>
      </c>
      <c r="H72" s="1">
        <v>0.13</v>
      </c>
      <c r="I72" s="1">
        <v>0.13</v>
      </c>
      <c r="J72" s="1">
        <v>0.14000000000000001</v>
      </c>
      <c r="K72" s="1">
        <v>0.14000000000000001</v>
      </c>
      <c r="L72" s="2">
        <f t="shared" si="13"/>
        <v>0.13600000000000001</v>
      </c>
      <c r="M72" s="2">
        <f t="shared" si="10"/>
        <v>4.8989794855663609E-3</v>
      </c>
      <c r="N72" s="1">
        <f t="shared" si="11"/>
        <v>3.6021907982105592</v>
      </c>
      <c r="O72" s="2">
        <f>L72*$I$1</f>
        <v>0.13736000000000001</v>
      </c>
      <c r="P72" s="1" t="s">
        <v>131</v>
      </c>
      <c r="Q72" s="2">
        <f t="shared" si="12"/>
        <v>0.4898979485566361</v>
      </c>
    </row>
    <row r="73" spans="1:17" ht="13.5" customHeight="1" x14ac:dyDescent="0.15">
      <c r="A73" t="s">
        <v>4</v>
      </c>
      <c r="B73">
        <v>7</v>
      </c>
      <c r="C73" t="s">
        <v>128</v>
      </c>
      <c r="D73" t="s">
        <v>129</v>
      </c>
      <c r="F73" s="1"/>
      <c r="G73" s="21">
        <v>80</v>
      </c>
      <c r="H73" s="21">
        <v>81</v>
      </c>
      <c r="I73" s="21">
        <v>81</v>
      </c>
      <c r="J73" s="21">
        <v>78</v>
      </c>
      <c r="K73" s="21">
        <v>82</v>
      </c>
      <c r="L73" s="25">
        <f t="shared" si="13"/>
        <v>80.400000000000006</v>
      </c>
      <c r="M73" s="25">
        <f t="shared" si="10"/>
        <v>1.3564659966250536</v>
      </c>
      <c r="N73" s="1">
        <f t="shared" si="11"/>
        <v>1.6871467619714597</v>
      </c>
      <c r="P73" s="21" t="s">
        <v>148</v>
      </c>
      <c r="Q73" s="25">
        <f t="shared" si="12"/>
        <v>135.64659966250537</v>
      </c>
    </row>
    <row r="74" spans="1:17" ht="13.5" customHeight="1" x14ac:dyDescent="0.15">
      <c r="A74" t="s">
        <v>4</v>
      </c>
      <c r="B74">
        <v>8</v>
      </c>
      <c r="C74" t="s">
        <v>128</v>
      </c>
      <c r="D74" t="s">
        <v>198</v>
      </c>
      <c r="F74" s="1"/>
      <c r="G74" s="1">
        <v>0.27</v>
      </c>
      <c r="H74" s="1">
        <v>0.28999999999999998</v>
      </c>
      <c r="I74" s="1">
        <v>0.28000000000000003</v>
      </c>
      <c r="J74" s="1">
        <v>0.28000000000000003</v>
      </c>
      <c r="K74" s="1">
        <v>0.28000000000000003</v>
      </c>
      <c r="L74" s="2">
        <f t="shared" si="13"/>
        <v>0.28000000000000003</v>
      </c>
      <c r="M74" s="2">
        <f t="shared" si="10"/>
        <v>6.3245553203367466E-3</v>
      </c>
      <c r="N74" s="1">
        <f t="shared" si="11"/>
        <v>2.2587697572631233</v>
      </c>
      <c r="O74" s="2">
        <f>L74*$I$1</f>
        <v>0.28280000000000005</v>
      </c>
      <c r="P74" s="1" t="s">
        <v>131</v>
      </c>
      <c r="Q74" s="2">
        <f t="shared" si="12"/>
        <v>0.63245553203367455</v>
      </c>
    </row>
    <row r="75" spans="1:17" ht="13.5" customHeight="1" x14ac:dyDescent="0.15">
      <c r="A75" t="s">
        <v>4</v>
      </c>
      <c r="B75">
        <v>9</v>
      </c>
      <c r="C75" t="s">
        <v>128</v>
      </c>
      <c r="D75" t="s">
        <v>129</v>
      </c>
      <c r="F75" s="1"/>
      <c r="G75" s="1">
        <v>0.33</v>
      </c>
      <c r="H75" s="1">
        <v>0.32</v>
      </c>
      <c r="I75" s="1">
        <v>0.31</v>
      </c>
      <c r="J75" s="1">
        <v>0.31</v>
      </c>
      <c r="K75" s="1">
        <v>0.3</v>
      </c>
      <c r="L75" s="2">
        <f t="shared" si="13"/>
        <v>0.314</v>
      </c>
      <c r="M75" s="2">
        <f t="shared" si="10"/>
        <v>1.0198039027185579E-2</v>
      </c>
      <c r="N75" s="1">
        <f t="shared" si="11"/>
        <v>3.2477831296769359</v>
      </c>
      <c r="O75" s="2">
        <f>L75*$I$1</f>
        <v>0.31713999999999998</v>
      </c>
      <c r="P75" s="1" t="s">
        <v>131</v>
      </c>
      <c r="Q75" s="2">
        <f t="shared" si="12"/>
        <v>1.0198039027185579</v>
      </c>
    </row>
    <row r="76" spans="1:17" ht="13.5" customHeight="1" x14ac:dyDescent="0.15"/>
    <row r="77" spans="1:17" ht="13.5" customHeight="1" x14ac:dyDescent="0.15"/>
    <row r="78" spans="1:17" ht="13.5" customHeight="1" x14ac:dyDescent="0.15"/>
    <row r="79" spans="1:17" ht="13.5" customHeight="1" x14ac:dyDescent="0.15"/>
    <row r="80" spans="1:17" ht="13.5" customHeight="1" x14ac:dyDescent="0.15"/>
    <row r="81" ht="13.5" customHeight="1" x14ac:dyDescent="0.15"/>
    <row r="82" ht="13.5" customHeight="1" x14ac:dyDescent="0.15"/>
    <row r="83" ht="13.5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/>
  </sheetViews>
  <sheetFormatPr defaultRowHeight="13.5" x14ac:dyDescent="0.15"/>
  <cols>
    <col min="1" max="1" width="10" customWidth="1"/>
  </cols>
  <sheetData>
    <row r="1" spans="1:17" ht="13.5" customHeight="1" x14ac:dyDescent="0.15">
      <c r="A1" s="26">
        <v>42787</v>
      </c>
      <c r="B1" s="29" t="s">
        <v>199</v>
      </c>
      <c r="C1" t="s">
        <v>200</v>
      </c>
      <c r="D1" t="s">
        <v>201</v>
      </c>
      <c r="E1" t="s">
        <v>73</v>
      </c>
      <c r="F1" s="13">
        <v>1.03</v>
      </c>
      <c r="G1" s="13">
        <v>1.1100000000000001</v>
      </c>
      <c r="H1" s="1">
        <v>1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t="s">
        <v>202</v>
      </c>
      <c r="D3" t="s">
        <v>203</v>
      </c>
      <c r="F3" s="27" t="s">
        <v>130</v>
      </c>
      <c r="G3" s="21">
        <v>388</v>
      </c>
      <c r="H3" s="21">
        <v>390</v>
      </c>
      <c r="I3" s="21">
        <v>334</v>
      </c>
      <c r="J3" s="21">
        <v>322</v>
      </c>
      <c r="K3" s="21">
        <v>315</v>
      </c>
      <c r="L3" s="25">
        <f t="shared" ref="L3:L31" si="0">AVERAGE(G3:K3)</f>
        <v>349.8</v>
      </c>
      <c r="M3" s="25">
        <f>_xlfn.STDEV.P(G3:K3)</f>
        <v>32.584658967066076</v>
      </c>
      <c r="N3" s="1">
        <f>M3/L3*100</f>
        <v>9.3152255480463335</v>
      </c>
      <c r="O3" s="2"/>
      <c r="P3" s="21" t="s">
        <v>135</v>
      </c>
      <c r="Q3" s="25">
        <f>L3*N3</f>
        <v>3258.4658967066075</v>
      </c>
    </row>
    <row r="4" spans="1:17" ht="13.5" customHeight="1" x14ac:dyDescent="0.15">
      <c r="A4" t="s">
        <v>1</v>
      </c>
      <c r="B4">
        <v>1</v>
      </c>
      <c r="C4" t="s">
        <v>112</v>
      </c>
      <c r="D4" t="s">
        <v>204</v>
      </c>
      <c r="F4" s="27" t="s">
        <v>157</v>
      </c>
      <c r="G4" s="21">
        <v>141</v>
      </c>
      <c r="H4" s="21">
        <v>161</v>
      </c>
      <c r="I4" s="21">
        <v>189</v>
      </c>
      <c r="J4" s="21">
        <v>159</v>
      </c>
      <c r="K4" s="21">
        <v>141</v>
      </c>
      <c r="L4" s="25">
        <f t="shared" si="0"/>
        <v>158.19999999999999</v>
      </c>
      <c r="M4" s="25">
        <f t="shared" ref="M4:M6" si="1">_xlfn.STDEV.P(G4:K4)</f>
        <v>17.600000000000001</v>
      </c>
      <c r="N4" s="1">
        <f t="shared" ref="N4:N6" si="2">M4/L4*100</f>
        <v>11.125158027812896</v>
      </c>
      <c r="O4" s="2"/>
      <c r="P4" s="21" t="s">
        <v>205</v>
      </c>
      <c r="Q4" s="25">
        <f t="shared" ref="Q4:Q6" si="3">L4*N4</f>
        <v>1760</v>
      </c>
    </row>
    <row r="5" spans="1:17" ht="13.5" customHeight="1" x14ac:dyDescent="0.15">
      <c r="A5" t="s">
        <v>1</v>
      </c>
      <c r="B5">
        <v>1</v>
      </c>
      <c r="C5" t="s">
        <v>161</v>
      </c>
      <c r="D5" t="s">
        <v>203</v>
      </c>
      <c r="F5" s="27" t="s">
        <v>157</v>
      </c>
      <c r="G5" s="1">
        <v>0.57999999999999996</v>
      </c>
      <c r="H5" s="1">
        <v>0.56000000000000005</v>
      </c>
      <c r="I5" s="1">
        <v>0.55000000000000004</v>
      </c>
      <c r="J5" s="1">
        <v>0.54</v>
      </c>
      <c r="K5" s="1">
        <v>0.57999999999999996</v>
      </c>
      <c r="L5" s="2">
        <f t="shared" si="0"/>
        <v>0.56200000000000006</v>
      </c>
      <c r="M5" s="2">
        <f t="shared" si="1"/>
        <v>1.5999999999999966E-2</v>
      </c>
      <c r="N5" s="1">
        <f t="shared" si="2"/>
        <v>2.846975088967965</v>
      </c>
      <c r="O5" s="2">
        <f>L5*$F$1</f>
        <v>0.57886000000000004</v>
      </c>
      <c r="P5" s="1" t="s">
        <v>147</v>
      </c>
      <c r="Q5" s="2">
        <f t="shared" si="3"/>
        <v>1.5999999999999965</v>
      </c>
    </row>
    <row r="6" spans="1:17" ht="13.5" customHeight="1" x14ac:dyDescent="0.15">
      <c r="A6" t="s">
        <v>1</v>
      </c>
      <c r="B6">
        <v>1</v>
      </c>
      <c r="C6" t="s">
        <v>146</v>
      </c>
      <c r="D6" t="s">
        <v>204</v>
      </c>
      <c r="F6" s="27" t="s">
        <v>130</v>
      </c>
      <c r="G6" s="1">
        <v>0.3</v>
      </c>
      <c r="H6" s="1">
        <v>0.28999999999999998</v>
      </c>
      <c r="I6" s="1">
        <v>0.28999999999999998</v>
      </c>
      <c r="J6" s="1">
        <v>0.32</v>
      </c>
      <c r="K6" s="1">
        <v>0.3</v>
      </c>
      <c r="L6" s="2">
        <f t="shared" si="0"/>
        <v>0.3</v>
      </c>
      <c r="M6" s="2">
        <f t="shared" si="1"/>
        <v>1.0954451150103333E-2</v>
      </c>
      <c r="N6" s="1">
        <f t="shared" si="2"/>
        <v>3.6514837167011116</v>
      </c>
      <c r="O6" s="2">
        <f>L6*$F$1</f>
        <v>0.309</v>
      </c>
      <c r="P6" s="1" t="s">
        <v>206</v>
      </c>
      <c r="Q6" s="2">
        <f t="shared" si="3"/>
        <v>1.0954451150103335</v>
      </c>
    </row>
    <row r="7" spans="1:17" ht="13.5" customHeight="1" x14ac:dyDescent="0.15">
      <c r="A7" t="s">
        <v>1</v>
      </c>
      <c r="B7">
        <v>1</v>
      </c>
      <c r="C7" t="s">
        <v>207</v>
      </c>
      <c r="D7" t="s">
        <v>156</v>
      </c>
      <c r="G7" s="2">
        <v>0.87</v>
      </c>
      <c r="H7" s="21"/>
      <c r="I7" s="21"/>
      <c r="J7" s="21"/>
      <c r="K7" s="21"/>
      <c r="L7" s="2">
        <f t="shared" si="0"/>
        <v>0.87</v>
      </c>
      <c r="M7" s="2"/>
      <c r="N7" s="1"/>
      <c r="P7" s="1" t="s">
        <v>131</v>
      </c>
      <c r="Q7" s="2"/>
    </row>
    <row r="8" spans="1:17" ht="13.5" customHeight="1" x14ac:dyDescent="0.15">
      <c r="A8" t="s">
        <v>1</v>
      </c>
      <c r="B8">
        <v>1</v>
      </c>
      <c r="C8" t="s">
        <v>208</v>
      </c>
      <c r="D8" t="s">
        <v>132</v>
      </c>
      <c r="G8" s="2">
        <v>0.46600000000000003</v>
      </c>
      <c r="H8" s="21"/>
      <c r="I8" s="21"/>
      <c r="J8" s="21"/>
      <c r="K8" s="21"/>
      <c r="L8" s="2">
        <f t="shared" si="0"/>
        <v>0.46600000000000003</v>
      </c>
      <c r="M8" s="2"/>
      <c r="N8" s="1"/>
      <c r="P8" s="1" t="s">
        <v>159</v>
      </c>
      <c r="Q8" s="2"/>
    </row>
    <row r="9" spans="1:17" ht="13.5" customHeight="1" x14ac:dyDescent="0.15">
      <c r="A9" t="s">
        <v>2</v>
      </c>
      <c r="B9">
        <v>1</v>
      </c>
      <c r="C9" t="s">
        <v>128</v>
      </c>
      <c r="D9" t="s">
        <v>129</v>
      </c>
      <c r="F9" t="s">
        <v>130</v>
      </c>
      <c r="G9" s="1">
        <v>0.52</v>
      </c>
      <c r="H9" s="1">
        <v>0.6</v>
      </c>
      <c r="I9" s="1">
        <v>0.63</v>
      </c>
      <c r="J9" s="1">
        <v>0.61</v>
      </c>
      <c r="K9" s="1">
        <v>0.64</v>
      </c>
      <c r="L9" s="2">
        <f t="shared" si="0"/>
        <v>0.6</v>
      </c>
      <c r="M9" s="2">
        <f>_xlfn.STDEV.P(G9:K9)</f>
        <v>4.2426406871192847E-2</v>
      </c>
      <c r="N9" s="1">
        <f>M9/L9*100</f>
        <v>7.0710678118654755</v>
      </c>
      <c r="O9" s="2">
        <f>L9*$G$1</f>
        <v>0.66600000000000004</v>
      </c>
      <c r="P9" s="1" t="s">
        <v>131</v>
      </c>
      <c r="Q9" s="2">
        <f>L9*N9</f>
        <v>4.2426406871192848</v>
      </c>
    </row>
    <row r="10" spans="1:17" ht="13.5" customHeight="1" x14ac:dyDescent="0.15">
      <c r="A10" t="s">
        <v>2</v>
      </c>
      <c r="B10">
        <v>1</v>
      </c>
      <c r="C10" t="s">
        <v>128</v>
      </c>
      <c r="D10" t="s">
        <v>132</v>
      </c>
      <c r="F10" t="s">
        <v>167</v>
      </c>
      <c r="G10" s="1">
        <v>0.25</v>
      </c>
      <c r="H10" s="1">
        <v>0.26</v>
      </c>
      <c r="I10" s="1">
        <v>0.26</v>
      </c>
      <c r="J10" s="1">
        <v>0.26</v>
      </c>
      <c r="K10" s="1">
        <v>0.27</v>
      </c>
      <c r="L10" s="2">
        <f t="shared" si="0"/>
        <v>0.26</v>
      </c>
      <c r="M10" s="2">
        <f t="shared" ref="M10:M31" si="4">_xlfn.STDEV.P(G10:K10)</f>
        <v>6.324555320336764E-3</v>
      </c>
      <c r="N10" s="1">
        <f t="shared" ref="N10:N31" si="5">M10/L10*100</f>
        <v>2.4325212770526012</v>
      </c>
      <c r="O10" s="2">
        <f>L10*$G$1</f>
        <v>0.28860000000000002</v>
      </c>
      <c r="P10" s="1" t="s">
        <v>209</v>
      </c>
      <c r="Q10" s="2">
        <f t="shared" ref="Q10:Q31" si="6">L10*N10</f>
        <v>0.63245553203367633</v>
      </c>
    </row>
    <row r="11" spans="1:17" ht="13.5" customHeight="1" x14ac:dyDescent="0.15">
      <c r="A11" t="s">
        <v>2</v>
      </c>
      <c r="B11">
        <v>2</v>
      </c>
      <c r="C11" t="s">
        <v>128</v>
      </c>
      <c r="D11" t="s">
        <v>210</v>
      </c>
      <c r="F11" t="s">
        <v>167</v>
      </c>
      <c r="G11" s="1">
        <v>0.21</v>
      </c>
      <c r="H11" s="1">
        <v>0.2</v>
      </c>
      <c r="I11" s="1">
        <v>0.22</v>
      </c>
      <c r="J11" s="1">
        <v>0.21</v>
      </c>
      <c r="K11" s="1">
        <v>0.21</v>
      </c>
      <c r="L11" s="2">
        <f t="shared" si="0"/>
        <v>0.21000000000000002</v>
      </c>
      <c r="M11" s="2">
        <f t="shared" si="4"/>
        <v>6.3245553203367553E-3</v>
      </c>
      <c r="N11" s="1">
        <f t="shared" si="5"/>
        <v>3.0116930096841688</v>
      </c>
      <c r="O11" s="2">
        <f>L11*$G$1</f>
        <v>0.23310000000000003</v>
      </c>
      <c r="P11" s="1" t="s">
        <v>131</v>
      </c>
      <c r="Q11" s="2">
        <f t="shared" si="6"/>
        <v>0.63245553203367555</v>
      </c>
    </row>
    <row r="12" spans="1:17" ht="13.5" customHeight="1" x14ac:dyDescent="0.15">
      <c r="A12" t="s">
        <v>2</v>
      </c>
      <c r="B12">
        <v>2</v>
      </c>
      <c r="C12" t="s">
        <v>128</v>
      </c>
      <c r="D12" t="s">
        <v>132</v>
      </c>
      <c r="F12" t="s">
        <v>130</v>
      </c>
      <c r="G12" s="1">
        <v>0.19</v>
      </c>
      <c r="H12" s="1">
        <v>0.19</v>
      </c>
      <c r="I12" s="1">
        <v>0.18</v>
      </c>
      <c r="J12" s="1">
        <v>0.19</v>
      </c>
      <c r="K12" s="1">
        <v>0.19</v>
      </c>
      <c r="L12" s="2">
        <f t="shared" si="0"/>
        <v>0.188</v>
      </c>
      <c r="M12" s="2">
        <f t="shared" si="4"/>
        <v>4.0000000000000036E-3</v>
      </c>
      <c r="N12" s="1">
        <f t="shared" si="5"/>
        <v>2.1276595744680873</v>
      </c>
      <c r="O12" s="2">
        <f>L12*$G$1</f>
        <v>0.20868000000000003</v>
      </c>
      <c r="P12" s="1" t="s">
        <v>131</v>
      </c>
      <c r="Q12" s="2">
        <f t="shared" si="6"/>
        <v>0.40000000000000041</v>
      </c>
    </row>
    <row r="13" spans="1:17" ht="13.5" customHeight="1" x14ac:dyDescent="0.15">
      <c r="A13" t="s">
        <v>3</v>
      </c>
      <c r="B13">
        <v>1</v>
      </c>
      <c r="C13" t="s">
        <v>112</v>
      </c>
      <c r="D13" t="s">
        <v>129</v>
      </c>
      <c r="F13" t="s">
        <v>130</v>
      </c>
      <c r="G13" s="21">
        <v>221</v>
      </c>
      <c r="H13" s="21">
        <v>199</v>
      </c>
      <c r="I13" s="21">
        <v>259</v>
      </c>
      <c r="J13" s="21">
        <v>296</v>
      </c>
      <c r="K13" s="21">
        <v>272</v>
      </c>
      <c r="L13" s="25">
        <f t="shared" si="0"/>
        <v>249.4</v>
      </c>
      <c r="M13" s="25">
        <f t="shared" si="4"/>
        <v>34.989141172655266</v>
      </c>
      <c r="N13" s="1">
        <f t="shared" si="5"/>
        <v>14.029326853510533</v>
      </c>
      <c r="P13" s="21" t="s">
        <v>134</v>
      </c>
      <c r="Q13" s="25">
        <f t="shared" si="6"/>
        <v>3498.9141172655268</v>
      </c>
    </row>
    <row r="14" spans="1:17" ht="13.5" customHeight="1" x14ac:dyDescent="0.15">
      <c r="A14" t="s">
        <v>3</v>
      </c>
      <c r="B14">
        <v>1</v>
      </c>
      <c r="C14" t="s">
        <v>211</v>
      </c>
      <c r="D14" t="s">
        <v>132</v>
      </c>
      <c r="F14" t="s">
        <v>130</v>
      </c>
      <c r="G14" s="1">
        <v>0.19</v>
      </c>
      <c r="H14" s="1">
        <v>0.17</v>
      </c>
      <c r="I14" s="1">
        <v>0.17</v>
      </c>
      <c r="J14" s="1">
        <v>0.19</v>
      </c>
      <c r="K14" s="1">
        <v>0.22</v>
      </c>
      <c r="L14" s="2">
        <f t="shared" si="0"/>
        <v>0.188</v>
      </c>
      <c r="M14" s="2">
        <f t="shared" si="4"/>
        <v>1.8330302779823355E-2</v>
      </c>
      <c r="N14" s="1">
        <f t="shared" si="5"/>
        <v>9.7501610530975302</v>
      </c>
      <c r="O14" s="2">
        <f>L14*$H$1</f>
        <v>0.188</v>
      </c>
      <c r="P14" s="1" t="s">
        <v>131</v>
      </c>
      <c r="Q14" s="2">
        <f t="shared" si="6"/>
        <v>1.8330302779823358</v>
      </c>
    </row>
    <row r="15" spans="1:17" ht="13.5" customHeight="1" x14ac:dyDescent="0.15">
      <c r="A15" t="s">
        <v>3</v>
      </c>
      <c r="B15">
        <v>2</v>
      </c>
      <c r="C15" t="s">
        <v>112</v>
      </c>
      <c r="D15" t="s">
        <v>129</v>
      </c>
      <c r="F15" t="s">
        <v>130</v>
      </c>
      <c r="G15" s="21">
        <v>406</v>
      </c>
      <c r="H15" s="21">
        <v>371</v>
      </c>
      <c r="I15" s="21">
        <v>334</v>
      </c>
      <c r="J15" s="21">
        <v>334</v>
      </c>
      <c r="K15" s="21">
        <v>368</v>
      </c>
      <c r="L15" s="25">
        <f t="shared" si="0"/>
        <v>362.6</v>
      </c>
      <c r="M15" s="25">
        <f t="shared" si="4"/>
        <v>26.904274753280379</v>
      </c>
      <c r="N15" s="1">
        <f t="shared" si="5"/>
        <v>7.4198220499945888</v>
      </c>
      <c r="P15" s="21" t="s">
        <v>134</v>
      </c>
      <c r="Q15" s="25">
        <f t="shared" si="6"/>
        <v>2690.4274753280379</v>
      </c>
    </row>
    <row r="16" spans="1:17" ht="13.5" customHeight="1" x14ac:dyDescent="0.15">
      <c r="A16" t="s">
        <v>3</v>
      </c>
      <c r="B16">
        <v>2</v>
      </c>
      <c r="C16" t="s">
        <v>128</v>
      </c>
      <c r="D16" t="s">
        <v>132</v>
      </c>
      <c r="F16" t="s">
        <v>130</v>
      </c>
      <c r="G16" s="1">
        <v>0.35</v>
      </c>
      <c r="H16" s="1">
        <v>0.33</v>
      </c>
      <c r="I16" s="1">
        <v>0.33</v>
      </c>
      <c r="J16" s="1">
        <v>0.32</v>
      </c>
      <c r="K16" s="1">
        <v>0.31</v>
      </c>
      <c r="L16" s="2">
        <f t="shared" si="0"/>
        <v>0.32800000000000001</v>
      </c>
      <c r="M16" s="2">
        <f t="shared" si="4"/>
        <v>1.3266499161421592E-2</v>
      </c>
      <c r="N16" s="1">
        <f t="shared" si="5"/>
        <v>4.0446643784821923</v>
      </c>
      <c r="O16" s="2">
        <f>L16*$H$1</f>
        <v>0.32800000000000001</v>
      </c>
      <c r="P16" s="1" t="s">
        <v>131</v>
      </c>
      <c r="Q16" s="2">
        <f t="shared" si="6"/>
        <v>1.3266499161421592</v>
      </c>
    </row>
    <row r="17" spans="1:17" ht="13.5" customHeight="1" x14ac:dyDescent="0.15">
      <c r="A17" t="s">
        <v>3</v>
      </c>
      <c r="B17">
        <v>3</v>
      </c>
      <c r="C17" t="s">
        <v>112</v>
      </c>
      <c r="D17" t="s">
        <v>129</v>
      </c>
      <c r="F17" t="s">
        <v>130</v>
      </c>
      <c r="G17" s="21">
        <v>150</v>
      </c>
      <c r="H17" s="21">
        <v>140</v>
      </c>
      <c r="I17" s="21">
        <v>145</v>
      </c>
      <c r="J17" s="21">
        <v>139</v>
      </c>
      <c r="K17" s="21">
        <v>137</v>
      </c>
      <c r="L17" s="25">
        <f t="shared" si="0"/>
        <v>142.19999999999999</v>
      </c>
      <c r="M17" s="25">
        <f t="shared" si="4"/>
        <v>4.7074409183759274</v>
      </c>
      <c r="N17" s="1">
        <f t="shared" si="5"/>
        <v>3.3104366514598644</v>
      </c>
      <c r="P17" s="21" t="s">
        <v>134</v>
      </c>
      <c r="Q17" s="25">
        <f t="shared" si="6"/>
        <v>470.74409183759269</v>
      </c>
    </row>
    <row r="18" spans="1:17" ht="13.5" customHeight="1" x14ac:dyDescent="0.15">
      <c r="A18" t="s">
        <v>3</v>
      </c>
      <c r="B18">
        <v>3</v>
      </c>
      <c r="C18" t="s">
        <v>128</v>
      </c>
      <c r="D18" t="s">
        <v>132</v>
      </c>
      <c r="F18" t="s">
        <v>130</v>
      </c>
      <c r="G18" s="1">
        <v>0.13</v>
      </c>
      <c r="H18" s="1">
        <v>0.12</v>
      </c>
      <c r="I18" s="1">
        <v>0.11</v>
      </c>
      <c r="J18" s="1">
        <v>0.11</v>
      </c>
      <c r="K18" s="1">
        <v>0.11</v>
      </c>
      <c r="L18" s="2">
        <f t="shared" si="0"/>
        <v>0.11599999999999999</v>
      </c>
      <c r="M18" s="2">
        <f t="shared" si="4"/>
        <v>8.0000000000000002E-3</v>
      </c>
      <c r="N18" s="1">
        <f t="shared" si="5"/>
        <v>6.8965517241379324</v>
      </c>
      <c r="O18" s="2">
        <f>L18*$H$1</f>
        <v>0.11599999999999999</v>
      </c>
      <c r="P18" s="1" t="s">
        <v>131</v>
      </c>
      <c r="Q18" s="2">
        <f t="shared" si="6"/>
        <v>0.80000000000000016</v>
      </c>
    </row>
    <row r="19" spans="1:17" ht="13.5" customHeight="1" x14ac:dyDescent="0.15">
      <c r="A19" t="s">
        <v>4</v>
      </c>
      <c r="B19">
        <v>1</v>
      </c>
      <c r="C19" t="s">
        <v>128</v>
      </c>
      <c r="D19" t="s">
        <v>129</v>
      </c>
      <c r="F19" t="s">
        <v>130</v>
      </c>
      <c r="G19" s="1">
        <v>0.23</v>
      </c>
      <c r="H19" s="1">
        <v>0.23</v>
      </c>
      <c r="I19" s="1">
        <v>0.23</v>
      </c>
      <c r="J19" s="1">
        <v>0.22</v>
      </c>
      <c r="K19" s="1">
        <v>0.22</v>
      </c>
      <c r="L19" s="2">
        <f t="shared" si="0"/>
        <v>0.22600000000000003</v>
      </c>
      <c r="M19" s="2">
        <f t="shared" si="4"/>
        <v>4.89897948556636E-3</v>
      </c>
      <c r="N19" s="1">
        <f t="shared" si="5"/>
        <v>2.1676900378612212</v>
      </c>
      <c r="O19" s="2">
        <f>L19*$I$1</f>
        <v>0.22826000000000005</v>
      </c>
      <c r="P19" s="1" t="s">
        <v>212</v>
      </c>
      <c r="Q19" s="2">
        <f t="shared" si="6"/>
        <v>0.48989794855663604</v>
      </c>
    </row>
    <row r="20" spans="1:17" ht="13.5" customHeight="1" x14ac:dyDescent="0.15">
      <c r="A20" t="s">
        <v>4</v>
      </c>
      <c r="B20">
        <v>1</v>
      </c>
      <c r="C20" t="s">
        <v>128</v>
      </c>
      <c r="D20" t="s">
        <v>132</v>
      </c>
      <c r="F20" t="s">
        <v>130</v>
      </c>
      <c r="G20" s="1">
        <v>0.17</v>
      </c>
      <c r="H20" s="1">
        <v>0.17</v>
      </c>
      <c r="I20" s="1">
        <v>0.18</v>
      </c>
      <c r="J20" s="1">
        <v>0.18</v>
      </c>
      <c r="K20" s="1">
        <v>0.18</v>
      </c>
      <c r="L20" s="2">
        <f t="shared" si="0"/>
        <v>0.17599999999999999</v>
      </c>
      <c r="M20" s="2">
        <f t="shared" si="4"/>
        <v>4.898979485566347E-3</v>
      </c>
      <c r="N20" s="1">
        <f t="shared" si="5"/>
        <v>2.7835110713445155</v>
      </c>
      <c r="O20" s="2">
        <f>L20*$I$1</f>
        <v>0.17776</v>
      </c>
      <c r="P20" s="1" t="s">
        <v>131</v>
      </c>
      <c r="Q20" s="2">
        <f t="shared" si="6"/>
        <v>0.48989794855663471</v>
      </c>
    </row>
    <row r="21" spans="1:17" ht="13.5" customHeight="1" x14ac:dyDescent="0.15">
      <c r="A21" t="s">
        <v>4</v>
      </c>
      <c r="B21">
        <v>2</v>
      </c>
      <c r="C21" t="s">
        <v>128</v>
      </c>
      <c r="D21" t="s">
        <v>129</v>
      </c>
      <c r="F21" t="s">
        <v>130</v>
      </c>
      <c r="G21" s="1">
        <v>0.24</v>
      </c>
      <c r="H21" s="1">
        <v>0.24</v>
      </c>
      <c r="I21" s="1">
        <v>0.25</v>
      </c>
      <c r="J21" s="1">
        <v>0.26</v>
      </c>
      <c r="K21" s="1">
        <v>0.25</v>
      </c>
      <c r="L21" s="2">
        <f t="shared" si="0"/>
        <v>0.248</v>
      </c>
      <c r="M21" s="2">
        <f t="shared" si="4"/>
        <v>7.4833147735478894E-3</v>
      </c>
      <c r="N21" s="1">
        <f t="shared" si="5"/>
        <v>3.0174656344951165</v>
      </c>
      <c r="O21" s="2">
        <f>L21*$I$1</f>
        <v>0.25047999999999998</v>
      </c>
      <c r="P21" s="1" t="s">
        <v>131</v>
      </c>
      <c r="Q21" s="2">
        <f t="shared" si="6"/>
        <v>0.74833147735478889</v>
      </c>
    </row>
    <row r="22" spans="1:17" ht="13.5" customHeight="1" x14ac:dyDescent="0.15">
      <c r="A22" t="s">
        <v>4</v>
      </c>
      <c r="B22">
        <v>2</v>
      </c>
      <c r="C22" t="s">
        <v>128</v>
      </c>
      <c r="D22" t="s">
        <v>132</v>
      </c>
      <c r="F22" t="s">
        <v>130</v>
      </c>
      <c r="G22" s="1">
        <v>0.28000000000000003</v>
      </c>
      <c r="H22" s="1">
        <v>0.28000000000000003</v>
      </c>
      <c r="I22" s="1">
        <v>0.27</v>
      </c>
      <c r="J22" s="1">
        <v>0.28999999999999998</v>
      </c>
      <c r="K22" s="1">
        <v>0.28999999999999998</v>
      </c>
      <c r="L22" s="2">
        <f t="shared" si="0"/>
        <v>0.28200000000000003</v>
      </c>
      <c r="M22" s="2">
        <f t="shared" si="4"/>
        <v>7.4833147735478651E-3</v>
      </c>
      <c r="N22" s="1">
        <f t="shared" si="5"/>
        <v>2.653657721116264</v>
      </c>
      <c r="O22" s="2">
        <f>L22*$I$1</f>
        <v>0.28482000000000002</v>
      </c>
      <c r="P22" s="1" t="s">
        <v>131</v>
      </c>
      <c r="Q22" s="2">
        <f t="shared" si="6"/>
        <v>0.74833147735478656</v>
      </c>
    </row>
    <row r="23" spans="1:17" ht="13.5" customHeight="1" x14ac:dyDescent="0.15">
      <c r="A23" t="s">
        <v>4</v>
      </c>
      <c r="B23">
        <v>3</v>
      </c>
      <c r="C23" t="s">
        <v>128</v>
      </c>
      <c r="D23" t="s">
        <v>213</v>
      </c>
      <c r="F23" t="s">
        <v>130</v>
      </c>
      <c r="G23" s="1">
        <v>0.42</v>
      </c>
      <c r="H23" s="1">
        <v>0.42</v>
      </c>
      <c r="I23" s="1">
        <v>0.42</v>
      </c>
      <c r="J23" s="1">
        <v>0.42</v>
      </c>
      <c r="K23" s="1">
        <v>0.42</v>
      </c>
      <c r="L23" s="2">
        <f t="shared" si="0"/>
        <v>0.42000000000000004</v>
      </c>
      <c r="M23" s="2">
        <f t="shared" si="4"/>
        <v>5.5511151231257827E-17</v>
      </c>
      <c r="N23" s="1">
        <f t="shared" si="5"/>
        <v>1.3216940769347102E-14</v>
      </c>
      <c r="O23" s="2">
        <f>L23*$I$1</f>
        <v>0.42420000000000002</v>
      </c>
      <c r="P23" s="1" t="s">
        <v>131</v>
      </c>
      <c r="Q23" s="2">
        <f t="shared" si="6"/>
        <v>5.5511151231257835E-15</v>
      </c>
    </row>
    <row r="24" spans="1:17" ht="13.5" customHeight="1" x14ac:dyDescent="0.15">
      <c r="A24" t="s">
        <v>4</v>
      </c>
      <c r="B24">
        <v>3</v>
      </c>
      <c r="C24" t="s">
        <v>128</v>
      </c>
      <c r="D24" t="s">
        <v>132</v>
      </c>
      <c r="F24" t="s">
        <v>130</v>
      </c>
      <c r="G24" s="1">
        <v>0.33</v>
      </c>
      <c r="H24" s="1">
        <v>0.34</v>
      </c>
      <c r="I24" s="1">
        <v>0.34</v>
      </c>
      <c r="J24" s="1">
        <v>0.33</v>
      </c>
      <c r="K24" s="1">
        <v>0.34</v>
      </c>
      <c r="L24" s="2">
        <f t="shared" si="0"/>
        <v>0.33600000000000002</v>
      </c>
      <c r="M24" s="2">
        <f t="shared" si="4"/>
        <v>4.89897948556636E-3</v>
      </c>
      <c r="N24" s="1">
        <f t="shared" si="5"/>
        <v>1.4580296087995117</v>
      </c>
      <c r="O24" s="2">
        <f>L24*$I$1</f>
        <v>0.33936000000000005</v>
      </c>
      <c r="P24" s="1" t="s">
        <v>131</v>
      </c>
      <c r="Q24" s="2">
        <f t="shared" si="6"/>
        <v>0.48989794855663599</v>
      </c>
    </row>
    <row r="25" spans="1:17" ht="13.5" customHeight="1" x14ac:dyDescent="0.15">
      <c r="A25" t="s">
        <v>4</v>
      </c>
      <c r="B25">
        <v>4</v>
      </c>
      <c r="C25" t="s">
        <v>128</v>
      </c>
      <c r="D25" t="s">
        <v>129</v>
      </c>
      <c r="F25" t="s">
        <v>130</v>
      </c>
      <c r="G25" s="1">
        <v>0.33</v>
      </c>
      <c r="H25" s="1">
        <v>0.34</v>
      </c>
      <c r="I25" s="1">
        <v>0.34</v>
      </c>
      <c r="J25" s="1">
        <v>0.34</v>
      </c>
      <c r="K25" s="1">
        <v>0.35</v>
      </c>
      <c r="L25" s="2">
        <f t="shared" si="0"/>
        <v>0.34</v>
      </c>
      <c r="M25" s="2">
        <f t="shared" si="4"/>
        <v>6.3245553203367466E-3</v>
      </c>
      <c r="N25" s="1">
        <f t="shared" si="5"/>
        <v>1.8601633295108075</v>
      </c>
      <c r="O25" s="2">
        <f>L25*$I$1</f>
        <v>0.34340000000000004</v>
      </c>
      <c r="P25" s="1" t="s">
        <v>131</v>
      </c>
      <c r="Q25" s="2">
        <f t="shared" si="6"/>
        <v>0.63245553203367466</v>
      </c>
    </row>
    <row r="26" spans="1:17" ht="13.5" customHeight="1" x14ac:dyDescent="0.15">
      <c r="A26" t="s">
        <v>4</v>
      </c>
      <c r="B26">
        <v>3</v>
      </c>
      <c r="C26" t="s">
        <v>112</v>
      </c>
      <c r="D26" t="s">
        <v>129</v>
      </c>
      <c r="E26" t="s">
        <v>178</v>
      </c>
      <c r="F26" t="s">
        <v>130</v>
      </c>
      <c r="G26" s="21">
        <v>330</v>
      </c>
      <c r="H26" s="21">
        <v>364</v>
      </c>
      <c r="I26" s="21">
        <v>372</v>
      </c>
      <c r="J26" s="21">
        <v>348</v>
      </c>
      <c r="K26" s="21">
        <v>342</v>
      </c>
      <c r="L26" s="25">
        <f t="shared" si="0"/>
        <v>351.2</v>
      </c>
      <c r="M26" s="25">
        <f t="shared" si="4"/>
        <v>15.104966070799366</v>
      </c>
      <c r="N26" s="1">
        <f t="shared" si="5"/>
        <v>4.3009584484052867</v>
      </c>
      <c r="P26" s="21" t="s">
        <v>134</v>
      </c>
      <c r="Q26" s="25">
        <f t="shared" si="6"/>
        <v>1510.4966070799367</v>
      </c>
    </row>
    <row r="27" spans="1:17" ht="13.5" customHeight="1" x14ac:dyDescent="0.15">
      <c r="A27" t="s">
        <v>4</v>
      </c>
      <c r="B27">
        <v>3</v>
      </c>
      <c r="C27" t="s">
        <v>112</v>
      </c>
      <c r="D27" t="s">
        <v>132</v>
      </c>
      <c r="E27" t="s">
        <v>178</v>
      </c>
      <c r="F27" t="s">
        <v>214</v>
      </c>
      <c r="G27" s="21">
        <v>212</v>
      </c>
      <c r="H27" s="21">
        <v>209</v>
      </c>
      <c r="I27" s="21">
        <v>170</v>
      </c>
      <c r="J27" s="21">
        <v>162</v>
      </c>
      <c r="K27" s="21">
        <v>185</v>
      </c>
      <c r="L27" s="25">
        <f t="shared" si="0"/>
        <v>187.6</v>
      </c>
      <c r="M27" s="25">
        <f t="shared" si="4"/>
        <v>20.12560558095085</v>
      </c>
      <c r="N27" s="1">
        <f t="shared" si="5"/>
        <v>10.727934744643312</v>
      </c>
      <c r="P27" s="21" t="s">
        <v>215</v>
      </c>
      <c r="Q27" s="25">
        <f t="shared" si="6"/>
        <v>2012.5605580950853</v>
      </c>
    </row>
    <row r="28" spans="1:17" ht="13.5" customHeight="1" x14ac:dyDescent="0.15">
      <c r="A28" t="s">
        <v>4</v>
      </c>
      <c r="B28">
        <v>3</v>
      </c>
      <c r="C28" t="s">
        <v>112</v>
      </c>
      <c r="D28" t="s">
        <v>129</v>
      </c>
      <c r="E28" t="s">
        <v>216</v>
      </c>
      <c r="F28" t="s">
        <v>130</v>
      </c>
      <c r="G28" s="21">
        <v>260</v>
      </c>
      <c r="H28" s="21">
        <v>252</v>
      </c>
      <c r="I28" s="21">
        <v>235</v>
      </c>
      <c r="J28" s="21">
        <v>247</v>
      </c>
      <c r="K28" s="21">
        <v>256</v>
      </c>
      <c r="L28" s="25">
        <f t="shared" si="0"/>
        <v>250</v>
      </c>
      <c r="M28" s="25">
        <f t="shared" si="4"/>
        <v>8.6486993241758618</v>
      </c>
      <c r="N28" s="1">
        <f t="shared" si="5"/>
        <v>3.459479729670345</v>
      </c>
      <c r="P28" s="21" t="s">
        <v>134</v>
      </c>
      <c r="Q28" s="25">
        <f t="shared" si="6"/>
        <v>864.86993241758626</v>
      </c>
    </row>
    <row r="29" spans="1:17" ht="13.5" customHeight="1" x14ac:dyDescent="0.15">
      <c r="A29" t="s">
        <v>4</v>
      </c>
      <c r="B29">
        <v>3</v>
      </c>
      <c r="C29" t="s">
        <v>112</v>
      </c>
      <c r="D29" t="s">
        <v>132</v>
      </c>
      <c r="E29" t="s">
        <v>216</v>
      </c>
      <c r="F29" t="s">
        <v>217</v>
      </c>
      <c r="G29" s="21">
        <v>228</v>
      </c>
      <c r="H29" s="21">
        <v>207</v>
      </c>
      <c r="I29" s="21">
        <v>187</v>
      </c>
      <c r="J29" s="21">
        <v>190</v>
      </c>
      <c r="K29" s="21">
        <v>211</v>
      </c>
      <c r="L29" s="25">
        <f t="shared" si="0"/>
        <v>204.6</v>
      </c>
      <c r="M29" s="25">
        <f t="shared" si="4"/>
        <v>14.947909552843836</v>
      </c>
      <c r="N29" s="1">
        <f t="shared" si="5"/>
        <v>7.305918647528757</v>
      </c>
      <c r="P29" s="21" t="s">
        <v>134</v>
      </c>
      <c r="Q29" s="25">
        <f t="shared" si="6"/>
        <v>1494.7909552843837</v>
      </c>
    </row>
    <row r="30" spans="1:17" ht="13.5" customHeight="1" x14ac:dyDescent="0.15">
      <c r="A30" t="s">
        <v>4</v>
      </c>
      <c r="B30">
        <v>3</v>
      </c>
      <c r="C30" t="s">
        <v>112</v>
      </c>
      <c r="D30" t="s">
        <v>129</v>
      </c>
      <c r="E30" t="s">
        <v>180</v>
      </c>
      <c r="F30" t="s">
        <v>130</v>
      </c>
      <c r="G30" s="21">
        <v>220</v>
      </c>
      <c r="H30" s="21">
        <v>239</v>
      </c>
      <c r="I30" s="21">
        <v>247</v>
      </c>
      <c r="J30" s="21">
        <v>295</v>
      </c>
      <c r="K30" s="21">
        <v>241</v>
      </c>
      <c r="L30" s="25">
        <f t="shared" si="0"/>
        <v>248.4</v>
      </c>
      <c r="M30" s="25">
        <f t="shared" si="4"/>
        <v>24.992798962901293</v>
      </c>
      <c r="N30" s="1">
        <f t="shared" si="5"/>
        <v>10.061513270089087</v>
      </c>
      <c r="P30" s="21" t="s">
        <v>215</v>
      </c>
      <c r="Q30" s="25">
        <f t="shared" si="6"/>
        <v>2499.2798962901293</v>
      </c>
    </row>
    <row r="31" spans="1:17" ht="13.5" customHeight="1" x14ac:dyDescent="0.15">
      <c r="A31" t="s">
        <v>4</v>
      </c>
      <c r="B31">
        <v>3</v>
      </c>
      <c r="C31" t="s">
        <v>112</v>
      </c>
      <c r="D31" t="s">
        <v>218</v>
      </c>
      <c r="E31" t="s">
        <v>180</v>
      </c>
      <c r="F31" t="s">
        <v>130</v>
      </c>
      <c r="G31" s="21">
        <v>195</v>
      </c>
      <c r="H31" s="21">
        <v>201</v>
      </c>
      <c r="I31" s="21">
        <v>201</v>
      </c>
      <c r="J31" s="21">
        <v>184</v>
      </c>
      <c r="K31" s="21">
        <v>154</v>
      </c>
      <c r="L31" s="25">
        <f t="shared" si="0"/>
        <v>187</v>
      </c>
      <c r="M31" s="25">
        <f t="shared" si="4"/>
        <v>17.629520696831211</v>
      </c>
      <c r="N31" s="1">
        <f t="shared" si="5"/>
        <v>9.427551174776049</v>
      </c>
      <c r="P31" s="21" t="s">
        <v>134</v>
      </c>
      <c r="Q31" s="25">
        <f t="shared" si="6"/>
        <v>1762.9520696831212</v>
      </c>
    </row>
    <row r="32" spans="1:17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/>
  </sheetViews>
  <sheetFormatPr defaultRowHeight="13.5" x14ac:dyDescent="0.15"/>
  <cols>
    <col min="1" max="1" width="10" customWidth="1"/>
  </cols>
  <sheetData>
    <row r="1" spans="1:17" ht="13.5" customHeight="1" x14ac:dyDescent="0.15">
      <c r="A1" s="26">
        <v>42787</v>
      </c>
      <c r="B1" s="29" t="s">
        <v>219</v>
      </c>
      <c r="C1" t="s">
        <v>220</v>
      </c>
      <c r="D1" t="s">
        <v>221</v>
      </c>
      <c r="E1" t="s">
        <v>73</v>
      </c>
      <c r="F1" s="13">
        <v>1.03</v>
      </c>
      <c r="G1" s="13">
        <v>1.1100000000000001</v>
      </c>
      <c r="H1" s="1">
        <v>1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t="s">
        <v>128</v>
      </c>
      <c r="D3" t="s">
        <v>155</v>
      </c>
      <c r="F3" s="27" t="s">
        <v>130</v>
      </c>
      <c r="G3" s="1">
        <v>0.28000000000000003</v>
      </c>
      <c r="H3" s="1">
        <v>0.3</v>
      </c>
      <c r="I3" s="1">
        <v>0.27</v>
      </c>
      <c r="J3" s="1">
        <v>0.27</v>
      </c>
      <c r="K3" s="1">
        <v>0.28999999999999998</v>
      </c>
      <c r="L3" s="2">
        <f t="shared" ref="L3:L31" si="0">AVERAGE(G3:K3)</f>
        <v>0.28200000000000003</v>
      </c>
      <c r="M3" s="2">
        <f>_xlfn.STDEV.P(G3:K3)</f>
        <v>1.1661903789690587E-2</v>
      </c>
      <c r="N3" s="1">
        <f>M3/L3*100</f>
        <v>4.1354268757768038</v>
      </c>
      <c r="O3" s="2">
        <f>L3*$F$1</f>
        <v>0.29046000000000005</v>
      </c>
      <c r="P3" s="1" t="s">
        <v>131</v>
      </c>
      <c r="Q3" s="2">
        <f t="shared" ref="Q3:Q10" si="1">L3*N3</f>
        <v>1.1661903789690589</v>
      </c>
    </row>
    <row r="4" spans="1:17" ht="13.5" customHeight="1" x14ac:dyDescent="0.15">
      <c r="A4" t="s">
        <v>1</v>
      </c>
      <c r="B4">
        <v>1</v>
      </c>
      <c r="C4" t="s">
        <v>222</v>
      </c>
      <c r="D4" t="s">
        <v>132</v>
      </c>
      <c r="F4" s="27" t="s">
        <v>223</v>
      </c>
      <c r="G4" s="1">
        <v>0.35</v>
      </c>
      <c r="H4" s="1">
        <v>0.32</v>
      </c>
      <c r="I4" s="1">
        <v>0.34</v>
      </c>
      <c r="J4" s="1">
        <v>0.32</v>
      </c>
      <c r="K4" s="1">
        <v>0.33</v>
      </c>
      <c r="L4" s="2">
        <f t="shared" si="0"/>
        <v>0.33200000000000002</v>
      </c>
      <c r="M4" s="2">
        <f t="shared" ref="M4:M9" si="2">_xlfn.STDEV.P(G4:K4)</f>
        <v>1.1661903789690594E-2</v>
      </c>
      <c r="N4" s="1">
        <f t="shared" ref="N4:N9" si="3">M4/L4*100</f>
        <v>3.512621623400781</v>
      </c>
      <c r="O4" s="2">
        <f>L4*$F$1</f>
        <v>0.34196000000000004</v>
      </c>
      <c r="P4" s="1" t="s">
        <v>131</v>
      </c>
      <c r="Q4" s="2">
        <f>L4*N4</f>
        <v>1.1661903789690593</v>
      </c>
    </row>
    <row r="5" spans="1:17" ht="13.5" customHeight="1" x14ac:dyDescent="0.15">
      <c r="A5" t="s">
        <v>1</v>
      </c>
      <c r="B5">
        <v>1</v>
      </c>
      <c r="C5" t="s">
        <v>137</v>
      </c>
      <c r="D5" t="s">
        <v>129</v>
      </c>
      <c r="F5" s="27" t="s">
        <v>223</v>
      </c>
      <c r="G5" s="21">
        <v>198</v>
      </c>
      <c r="H5" s="21">
        <v>211</v>
      </c>
      <c r="I5" s="21">
        <v>207</v>
      </c>
      <c r="J5" s="21">
        <v>220</v>
      </c>
      <c r="K5" s="21">
        <v>217</v>
      </c>
      <c r="L5" s="25">
        <f t="shared" si="0"/>
        <v>210.6</v>
      </c>
      <c r="M5" s="25">
        <f t="shared" si="2"/>
        <v>7.7614431647729019</v>
      </c>
      <c r="N5" s="1">
        <f t="shared" si="3"/>
        <v>3.6853956148019478</v>
      </c>
      <c r="O5" s="2"/>
      <c r="P5" s="21" t="s">
        <v>224</v>
      </c>
      <c r="Q5" s="25">
        <f t="shared" si="1"/>
        <v>776.1443164772902</v>
      </c>
    </row>
    <row r="6" spans="1:17" ht="13.5" customHeight="1" x14ac:dyDescent="0.15">
      <c r="A6" t="s">
        <v>1</v>
      </c>
      <c r="B6">
        <v>1</v>
      </c>
      <c r="C6" t="s">
        <v>112</v>
      </c>
      <c r="D6" t="s">
        <v>132</v>
      </c>
      <c r="F6" s="27" t="s">
        <v>166</v>
      </c>
      <c r="G6" s="21">
        <v>183</v>
      </c>
      <c r="H6" s="21">
        <v>192</v>
      </c>
      <c r="I6" s="21">
        <v>199</v>
      </c>
      <c r="J6" s="21">
        <v>165</v>
      </c>
      <c r="K6" s="21">
        <v>188</v>
      </c>
      <c r="L6" s="25">
        <f t="shared" si="0"/>
        <v>185.4</v>
      </c>
      <c r="M6" s="25">
        <f t="shared" si="2"/>
        <v>11.46472851837321</v>
      </c>
      <c r="N6" s="1">
        <f t="shared" si="3"/>
        <v>6.1837802148722814</v>
      </c>
      <c r="O6" s="2"/>
      <c r="P6" s="21" t="s">
        <v>151</v>
      </c>
      <c r="Q6" s="25">
        <f t="shared" si="1"/>
        <v>1146.4728518373211</v>
      </c>
    </row>
    <row r="7" spans="1:17" ht="13.5" customHeight="1" x14ac:dyDescent="0.15">
      <c r="A7" t="s">
        <v>1</v>
      </c>
      <c r="B7">
        <v>1</v>
      </c>
      <c r="C7" t="s">
        <v>112</v>
      </c>
      <c r="D7" t="s">
        <v>225</v>
      </c>
      <c r="E7" t="s">
        <v>226</v>
      </c>
      <c r="F7" s="27" t="s">
        <v>130</v>
      </c>
      <c r="G7" s="21">
        <v>151</v>
      </c>
      <c r="H7" s="21">
        <v>145</v>
      </c>
      <c r="I7" s="21">
        <v>157</v>
      </c>
      <c r="J7" s="21">
        <v>155</v>
      </c>
      <c r="K7" s="21">
        <v>185</v>
      </c>
      <c r="L7" s="25">
        <f t="shared" si="0"/>
        <v>158.6</v>
      </c>
      <c r="M7" s="25">
        <f t="shared" si="2"/>
        <v>13.821722034536796</v>
      </c>
      <c r="N7" s="1">
        <f t="shared" si="3"/>
        <v>8.714831043213616</v>
      </c>
      <c r="P7" s="21" t="s">
        <v>227</v>
      </c>
      <c r="Q7" s="25">
        <f t="shared" si="1"/>
        <v>1382.1722034536795</v>
      </c>
    </row>
    <row r="8" spans="1:17" ht="13.5" customHeight="1" x14ac:dyDescent="0.15">
      <c r="A8" t="s">
        <v>1</v>
      </c>
      <c r="B8">
        <v>1</v>
      </c>
      <c r="C8" t="s">
        <v>112</v>
      </c>
      <c r="D8" t="s">
        <v>129</v>
      </c>
      <c r="E8" t="s">
        <v>152</v>
      </c>
      <c r="F8" s="27" t="s">
        <v>228</v>
      </c>
      <c r="G8" s="21">
        <v>167</v>
      </c>
      <c r="H8" s="21">
        <v>152</v>
      </c>
      <c r="I8" s="21">
        <v>147</v>
      </c>
      <c r="J8" s="21">
        <v>122</v>
      </c>
      <c r="K8" s="21">
        <v>145</v>
      </c>
      <c r="L8" s="25">
        <f t="shared" si="0"/>
        <v>146.6</v>
      </c>
      <c r="M8" s="25">
        <f t="shared" si="2"/>
        <v>14.513442045221389</v>
      </c>
      <c r="N8" s="1">
        <f t="shared" si="3"/>
        <v>9.9000286802328716</v>
      </c>
      <c r="P8" s="21" t="s">
        <v>151</v>
      </c>
      <c r="Q8" s="25">
        <f t="shared" si="1"/>
        <v>1451.3442045221389</v>
      </c>
    </row>
    <row r="9" spans="1:17" ht="13.5" customHeight="1" x14ac:dyDescent="0.15">
      <c r="A9" t="s">
        <v>1</v>
      </c>
      <c r="B9">
        <v>1</v>
      </c>
      <c r="C9" t="s">
        <v>112</v>
      </c>
      <c r="D9" t="s">
        <v>153</v>
      </c>
      <c r="E9" t="s">
        <v>140</v>
      </c>
      <c r="F9" s="27" t="s">
        <v>130</v>
      </c>
      <c r="G9" s="21">
        <v>189</v>
      </c>
      <c r="H9" s="21">
        <v>222</v>
      </c>
      <c r="I9" s="21">
        <v>210</v>
      </c>
      <c r="J9" s="21">
        <v>238</v>
      </c>
      <c r="K9" s="21">
        <v>185</v>
      </c>
      <c r="L9" s="25">
        <f t="shared" si="0"/>
        <v>208.8</v>
      </c>
      <c r="M9" s="25">
        <f t="shared" si="2"/>
        <v>19.933890739140715</v>
      </c>
      <c r="N9" s="1">
        <f t="shared" si="3"/>
        <v>9.5468825379026399</v>
      </c>
      <c r="O9" s="1"/>
      <c r="P9" s="21" t="s">
        <v>229</v>
      </c>
      <c r="Q9" s="25">
        <f t="shared" si="1"/>
        <v>1993.3890739140713</v>
      </c>
    </row>
    <row r="10" spans="1:17" ht="13.5" customHeight="1" x14ac:dyDescent="0.15">
      <c r="A10" t="s">
        <v>1</v>
      </c>
      <c r="B10">
        <v>2</v>
      </c>
      <c r="C10" t="s">
        <v>128</v>
      </c>
      <c r="D10" t="s">
        <v>129</v>
      </c>
      <c r="F10" s="27" t="s">
        <v>230</v>
      </c>
      <c r="G10" s="1">
        <v>0.76</v>
      </c>
      <c r="H10" s="1">
        <v>0.71</v>
      </c>
      <c r="I10" s="1">
        <v>0.74</v>
      </c>
      <c r="J10" s="1">
        <v>0.7</v>
      </c>
      <c r="K10" s="1">
        <v>0.72</v>
      </c>
      <c r="L10" s="2">
        <f t="shared" si="0"/>
        <v>0.72599999999999998</v>
      </c>
      <c r="M10" s="2">
        <f>_xlfn.STDEV.P(G10:K10)</f>
        <v>2.1540659228538036E-2</v>
      </c>
      <c r="N10" s="1">
        <f>M10/L10*100</f>
        <v>2.9670329515892613</v>
      </c>
      <c r="O10" s="2">
        <f>L10*$F$1</f>
        <v>0.74778</v>
      </c>
      <c r="P10" s="1" t="s">
        <v>159</v>
      </c>
      <c r="Q10" s="2">
        <f t="shared" si="1"/>
        <v>2.1540659228538037</v>
      </c>
    </row>
    <row r="11" spans="1:17" ht="13.5" customHeight="1" x14ac:dyDescent="0.15">
      <c r="A11" t="s">
        <v>232</v>
      </c>
      <c r="B11">
        <v>1</v>
      </c>
      <c r="C11" t="s">
        <v>177</v>
      </c>
      <c r="D11" t="s">
        <v>231</v>
      </c>
      <c r="F11" s="27" t="s">
        <v>130</v>
      </c>
      <c r="G11" s="1">
        <v>0.93</v>
      </c>
      <c r="H11" s="1">
        <v>0.93</v>
      </c>
      <c r="I11" s="1">
        <v>0.92</v>
      </c>
      <c r="J11" s="1">
        <v>0.95</v>
      </c>
      <c r="K11" s="1">
        <v>0.92</v>
      </c>
      <c r="L11" s="2">
        <f t="shared" si="0"/>
        <v>0.93</v>
      </c>
      <c r="M11" s="2">
        <f>_xlfn.STDEV.P(G11:K11)</f>
        <v>1.0954451150103291E-2</v>
      </c>
      <c r="N11" s="1">
        <f>M11/L11*100</f>
        <v>1.1778979731293862</v>
      </c>
      <c r="O11" s="2">
        <f>L11*$G$1</f>
        <v>1.0323000000000002</v>
      </c>
      <c r="P11" s="1" t="s">
        <v>131</v>
      </c>
      <c r="Q11" s="2">
        <f>L11*N11</f>
        <v>1.0954451150103293</v>
      </c>
    </row>
    <row r="12" spans="1:17" ht="13.5" customHeight="1" x14ac:dyDescent="0.15">
      <c r="A12" t="s">
        <v>232</v>
      </c>
      <c r="B12">
        <v>1</v>
      </c>
      <c r="C12" t="s">
        <v>128</v>
      </c>
      <c r="D12" t="s">
        <v>165</v>
      </c>
      <c r="F12" s="27" t="s">
        <v>130</v>
      </c>
      <c r="G12" s="1">
        <v>0.4</v>
      </c>
      <c r="H12" s="1">
        <v>0.39</v>
      </c>
      <c r="I12" s="1">
        <v>0.38</v>
      </c>
      <c r="J12" s="1">
        <v>0.39</v>
      </c>
      <c r="K12" s="1">
        <v>0.39</v>
      </c>
      <c r="L12" s="2">
        <f t="shared" si="0"/>
        <v>0.39</v>
      </c>
      <c r="M12" s="2">
        <f t="shared" ref="M12:M31" si="4">_xlfn.STDEV.P(G12:K12)</f>
        <v>6.324555320336764E-3</v>
      </c>
      <c r="N12" s="1">
        <f t="shared" ref="N12:N31" si="5">M12/L12*100</f>
        <v>1.6216808513684011</v>
      </c>
      <c r="O12" s="2">
        <f>L12*$G$1</f>
        <v>0.43290000000000006</v>
      </c>
      <c r="P12" s="1" t="s">
        <v>131</v>
      </c>
      <c r="Q12" s="2">
        <f t="shared" ref="Q12:Q31" si="6">L12*N12</f>
        <v>0.63245553203367644</v>
      </c>
    </row>
    <row r="13" spans="1:17" ht="13.5" customHeight="1" x14ac:dyDescent="0.15">
      <c r="A13" t="s">
        <v>232</v>
      </c>
      <c r="B13">
        <v>2</v>
      </c>
      <c r="C13" t="s">
        <v>128</v>
      </c>
      <c r="D13" t="s">
        <v>231</v>
      </c>
      <c r="F13" s="27" t="s">
        <v>166</v>
      </c>
      <c r="G13" s="1">
        <v>0.52</v>
      </c>
      <c r="H13" s="1">
        <v>0.52</v>
      </c>
      <c r="I13" s="1">
        <v>0.52</v>
      </c>
      <c r="J13" s="1">
        <v>0.51</v>
      </c>
      <c r="K13" s="1">
        <v>0.53</v>
      </c>
      <c r="L13" s="2">
        <f t="shared" si="0"/>
        <v>0.52000000000000013</v>
      </c>
      <c r="M13" s="2">
        <f t="shared" si="4"/>
        <v>6.324555320336764E-3</v>
      </c>
      <c r="N13" s="1">
        <f t="shared" si="5"/>
        <v>1.2162606385263004</v>
      </c>
      <c r="O13" s="2">
        <f>L13*$G$1</f>
        <v>0.57720000000000016</v>
      </c>
      <c r="P13" s="1" t="s">
        <v>187</v>
      </c>
      <c r="Q13" s="2">
        <f t="shared" si="6"/>
        <v>0.63245553203367633</v>
      </c>
    </row>
    <row r="14" spans="1:17" ht="13.5" customHeight="1" x14ac:dyDescent="0.15">
      <c r="A14" t="s">
        <v>232</v>
      </c>
      <c r="B14">
        <v>2</v>
      </c>
      <c r="C14" t="s">
        <v>177</v>
      </c>
      <c r="D14" t="s">
        <v>132</v>
      </c>
      <c r="F14" s="27" t="s">
        <v>166</v>
      </c>
      <c r="G14" s="1">
        <v>0.45</v>
      </c>
      <c r="H14" s="1">
        <v>0.43</v>
      </c>
      <c r="I14" s="1">
        <v>0.45</v>
      </c>
      <c r="J14" s="1">
        <v>0.44</v>
      </c>
      <c r="K14" s="1">
        <v>0.43</v>
      </c>
      <c r="L14" s="2">
        <f t="shared" si="0"/>
        <v>0.44000000000000006</v>
      </c>
      <c r="M14" s="2">
        <f t="shared" si="4"/>
        <v>8.9442719099991665E-3</v>
      </c>
      <c r="N14" s="1">
        <f t="shared" si="5"/>
        <v>2.0327890704543559</v>
      </c>
      <c r="O14" s="2">
        <f>L14*$G$1</f>
        <v>0.48840000000000011</v>
      </c>
      <c r="P14" s="1" t="s">
        <v>187</v>
      </c>
      <c r="Q14" s="2">
        <f t="shared" si="6"/>
        <v>0.89442719099991674</v>
      </c>
    </row>
    <row r="15" spans="1:17" ht="13.5" customHeight="1" x14ac:dyDescent="0.15">
      <c r="A15" t="s">
        <v>3</v>
      </c>
      <c r="B15">
        <v>1</v>
      </c>
      <c r="C15" t="s">
        <v>233</v>
      </c>
      <c r="D15" t="s">
        <v>234</v>
      </c>
      <c r="F15" t="s">
        <v>130</v>
      </c>
      <c r="G15" s="21">
        <v>242</v>
      </c>
      <c r="H15" s="21">
        <v>201</v>
      </c>
      <c r="I15" s="21">
        <v>184</v>
      </c>
      <c r="J15" s="21">
        <v>168</v>
      </c>
      <c r="K15" s="21">
        <v>223</v>
      </c>
      <c r="L15" s="25">
        <f t="shared" si="0"/>
        <v>203.6</v>
      </c>
      <c r="M15" s="25">
        <f t="shared" si="4"/>
        <v>26.492263021493653</v>
      </c>
      <c r="N15" s="1">
        <f t="shared" si="5"/>
        <v>13.011917004662896</v>
      </c>
      <c r="P15" s="21" t="s">
        <v>235</v>
      </c>
      <c r="Q15" s="25">
        <f t="shared" si="6"/>
        <v>2649.2263021493654</v>
      </c>
    </row>
    <row r="16" spans="1:17" ht="13.5" customHeight="1" x14ac:dyDescent="0.15">
      <c r="A16" t="s">
        <v>3</v>
      </c>
      <c r="B16">
        <v>1</v>
      </c>
      <c r="C16" t="s">
        <v>128</v>
      </c>
      <c r="D16" t="s">
        <v>236</v>
      </c>
      <c r="F16" t="s">
        <v>237</v>
      </c>
      <c r="G16" s="1">
        <v>0.23</v>
      </c>
      <c r="H16" s="1">
        <v>0.24</v>
      </c>
      <c r="I16" s="1">
        <v>0.26</v>
      </c>
      <c r="J16" s="1">
        <v>0.26</v>
      </c>
      <c r="K16" s="1">
        <v>0.28000000000000003</v>
      </c>
      <c r="L16" s="2">
        <f t="shared" si="0"/>
        <v>0.254</v>
      </c>
      <c r="M16" s="2">
        <f t="shared" si="4"/>
        <v>1.7435595774162701E-2</v>
      </c>
      <c r="N16" s="1">
        <f t="shared" si="5"/>
        <v>6.8644077851034258</v>
      </c>
      <c r="O16" s="2">
        <f>L16*$H$1</f>
        <v>0.254</v>
      </c>
      <c r="P16" s="1" t="s">
        <v>131</v>
      </c>
      <c r="Q16" s="2">
        <f t="shared" si="6"/>
        <v>1.7435595774162702</v>
      </c>
    </row>
    <row r="17" spans="1:17" ht="13.5" customHeight="1" x14ac:dyDescent="0.15">
      <c r="A17" t="s">
        <v>3</v>
      </c>
      <c r="B17">
        <v>2</v>
      </c>
      <c r="C17" t="s">
        <v>233</v>
      </c>
      <c r="D17" t="s">
        <v>234</v>
      </c>
      <c r="F17" t="s">
        <v>237</v>
      </c>
      <c r="G17" s="21">
        <v>122</v>
      </c>
      <c r="H17" s="21">
        <v>126</v>
      </c>
      <c r="I17" s="21">
        <v>108</v>
      </c>
      <c r="J17" s="21">
        <v>109</v>
      </c>
      <c r="K17" s="21">
        <v>169</v>
      </c>
      <c r="L17" s="25">
        <f t="shared" si="0"/>
        <v>126.8</v>
      </c>
      <c r="M17" s="25">
        <f t="shared" si="4"/>
        <v>22.247696509976038</v>
      </c>
      <c r="N17" s="1">
        <f t="shared" si="5"/>
        <v>17.54550197947637</v>
      </c>
      <c r="P17" s="21" t="s">
        <v>235</v>
      </c>
      <c r="Q17" s="25">
        <f t="shared" si="6"/>
        <v>2224.7696509976035</v>
      </c>
    </row>
    <row r="18" spans="1:17" ht="13.5" customHeight="1" x14ac:dyDescent="0.15">
      <c r="A18" t="s">
        <v>3</v>
      </c>
      <c r="B18">
        <v>2</v>
      </c>
      <c r="C18" t="s">
        <v>238</v>
      </c>
      <c r="D18" t="s">
        <v>132</v>
      </c>
      <c r="F18" t="s">
        <v>237</v>
      </c>
      <c r="G18" s="1">
        <v>0.21</v>
      </c>
      <c r="H18" s="1">
        <v>0.2</v>
      </c>
      <c r="I18" s="1">
        <v>0.21</v>
      </c>
      <c r="J18" s="1">
        <v>0.2</v>
      </c>
      <c r="K18" s="1">
        <v>0.21</v>
      </c>
      <c r="L18" s="2">
        <f t="shared" si="0"/>
        <v>0.20600000000000002</v>
      </c>
      <c r="M18" s="2">
        <f t="shared" si="4"/>
        <v>4.898979485566347E-3</v>
      </c>
      <c r="N18" s="1">
        <f t="shared" si="5"/>
        <v>2.3781453813428866</v>
      </c>
      <c r="O18" s="2">
        <f>L18*$H$1</f>
        <v>0.20600000000000002</v>
      </c>
      <c r="P18" s="1" t="s">
        <v>239</v>
      </c>
      <c r="Q18" s="2">
        <f t="shared" si="6"/>
        <v>0.48989794855663465</v>
      </c>
    </row>
    <row r="19" spans="1:17" ht="13.5" customHeight="1" x14ac:dyDescent="0.15">
      <c r="A19" t="s">
        <v>3</v>
      </c>
      <c r="B19">
        <v>3</v>
      </c>
      <c r="C19" t="s">
        <v>233</v>
      </c>
      <c r="D19" t="s">
        <v>234</v>
      </c>
      <c r="F19" t="s">
        <v>130</v>
      </c>
      <c r="G19" s="21">
        <v>103</v>
      </c>
      <c r="H19" s="21">
        <v>157</v>
      </c>
      <c r="I19" s="21">
        <v>136</v>
      </c>
      <c r="J19" s="21">
        <v>147</v>
      </c>
      <c r="K19" s="21">
        <v>131</v>
      </c>
      <c r="L19" s="25">
        <f t="shared" si="0"/>
        <v>134.80000000000001</v>
      </c>
      <c r="M19" s="25">
        <f t="shared" si="4"/>
        <v>18.269099594670777</v>
      </c>
      <c r="N19" s="1">
        <f t="shared" si="5"/>
        <v>13.552744506432326</v>
      </c>
      <c r="P19" s="21" t="s">
        <v>134</v>
      </c>
      <c r="Q19" s="25">
        <f t="shared" si="6"/>
        <v>1826.9099594670777</v>
      </c>
    </row>
    <row r="20" spans="1:17" ht="13.5" customHeight="1" x14ac:dyDescent="0.15">
      <c r="A20" t="s">
        <v>3</v>
      </c>
      <c r="B20">
        <v>3</v>
      </c>
      <c r="C20" t="s">
        <v>238</v>
      </c>
      <c r="D20" t="s">
        <v>236</v>
      </c>
      <c r="F20" t="s">
        <v>237</v>
      </c>
      <c r="G20" s="1">
        <v>0.2</v>
      </c>
      <c r="H20" s="1">
        <v>0.21</v>
      </c>
      <c r="I20" s="1">
        <v>0.2</v>
      </c>
      <c r="J20" s="1">
        <v>0.21</v>
      </c>
      <c r="K20" s="1">
        <v>0.21</v>
      </c>
      <c r="L20" s="2">
        <f t="shared" si="0"/>
        <v>0.20600000000000002</v>
      </c>
      <c r="M20" s="2">
        <f t="shared" si="4"/>
        <v>4.898979485566347E-3</v>
      </c>
      <c r="N20" s="1">
        <f t="shared" si="5"/>
        <v>2.3781453813428866</v>
      </c>
      <c r="O20" s="2">
        <f>L20*$H$1</f>
        <v>0.20600000000000002</v>
      </c>
      <c r="P20" s="1" t="s">
        <v>239</v>
      </c>
      <c r="Q20" s="2">
        <f t="shared" si="6"/>
        <v>0.48989794855663465</v>
      </c>
    </row>
    <row r="21" spans="1:17" ht="13.5" customHeight="1" x14ac:dyDescent="0.15">
      <c r="A21" t="s">
        <v>3</v>
      </c>
      <c r="B21">
        <v>4</v>
      </c>
      <c r="C21" t="s">
        <v>238</v>
      </c>
      <c r="D21" t="s">
        <v>236</v>
      </c>
      <c r="F21" t="s">
        <v>130</v>
      </c>
      <c r="G21" s="1">
        <v>0.2</v>
      </c>
      <c r="H21" s="1">
        <v>0.18</v>
      </c>
      <c r="I21" s="1">
        <v>0.19</v>
      </c>
      <c r="J21" s="1">
        <v>0.18</v>
      </c>
      <c r="K21" s="1">
        <v>0.18</v>
      </c>
      <c r="L21" s="2">
        <f t="shared" si="0"/>
        <v>0.186</v>
      </c>
      <c r="M21" s="2">
        <f t="shared" si="4"/>
        <v>8.0000000000000071E-3</v>
      </c>
      <c r="N21" s="1">
        <f t="shared" si="5"/>
        <v>4.3010752688172085</v>
      </c>
      <c r="O21" s="2">
        <f>L21*$H$1</f>
        <v>0.186</v>
      </c>
      <c r="P21" s="1" t="s">
        <v>131</v>
      </c>
      <c r="Q21" s="2">
        <f t="shared" si="6"/>
        <v>0.80000000000000082</v>
      </c>
    </row>
    <row r="22" spans="1:17" ht="13.5" customHeight="1" x14ac:dyDescent="0.15">
      <c r="A22" t="s">
        <v>4</v>
      </c>
      <c r="B22">
        <v>1</v>
      </c>
      <c r="C22" t="s">
        <v>240</v>
      </c>
      <c r="D22" t="s">
        <v>129</v>
      </c>
      <c r="F22" t="s">
        <v>130</v>
      </c>
      <c r="G22" s="1">
        <v>1.1499999999999999</v>
      </c>
      <c r="H22" s="1">
        <v>1.1599999999999999</v>
      </c>
      <c r="I22" s="1">
        <v>1.1499999999999999</v>
      </c>
      <c r="J22" s="1">
        <v>1.1599999999999999</v>
      </c>
      <c r="K22" s="1">
        <v>1.1599999999999999</v>
      </c>
      <c r="L22" s="2">
        <f t="shared" si="0"/>
        <v>1.1559999999999999</v>
      </c>
      <c r="M22" s="2">
        <f t="shared" si="4"/>
        <v>4.8989794855663609E-3</v>
      </c>
      <c r="N22" s="1">
        <f t="shared" si="5"/>
        <v>0.42378715273065409</v>
      </c>
      <c r="O22" s="2">
        <f>L22*$I$1</f>
        <v>1.1675599999999999</v>
      </c>
      <c r="P22" s="1" t="s">
        <v>187</v>
      </c>
      <c r="Q22" s="2">
        <f t="shared" si="6"/>
        <v>0.4898979485566361</v>
      </c>
    </row>
    <row r="23" spans="1:17" ht="13.5" customHeight="1" x14ac:dyDescent="0.15">
      <c r="A23" t="s">
        <v>4</v>
      </c>
      <c r="B23">
        <v>1</v>
      </c>
      <c r="C23" t="s">
        <v>128</v>
      </c>
      <c r="D23" t="s">
        <v>132</v>
      </c>
      <c r="F23" t="s">
        <v>130</v>
      </c>
      <c r="G23" s="1">
        <v>0.43</v>
      </c>
      <c r="H23" s="1">
        <v>0.42</v>
      </c>
      <c r="I23" s="1">
        <v>0.41</v>
      </c>
      <c r="J23" s="1">
        <v>0.42</v>
      </c>
      <c r="K23" s="1">
        <v>0.42</v>
      </c>
      <c r="L23" s="2">
        <f t="shared" si="0"/>
        <v>0.42000000000000004</v>
      </c>
      <c r="M23" s="2">
        <f t="shared" si="4"/>
        <v>6.324555320336764E-3</v>
      </c>
      <c r="N23" s="1">
        <f t="shared" si="5"/>
        <v>1.5058465048420864</v>
      </c>
      <c r="O23" s="2">
        <f>L23*$I$1</f>
        <v>0.42420000000000002</v>
      </c>
      <c r="P23" s="1" t="s">
        <v>131</v>
      </c>
      <c r="Q23" s="2">
        <f t="shared" si="6"/>
        <v>0.63245553203367633</v>
      </c>
    </row>
    <row r="24" spans="1:17" ht="13.5" customHeight="1" x14ac:dyDescent="0.15">
      <c r="A24" t="s">
        <v>4</v>
      </c>
      <c r="B24">
        <v>1</v>
      </c>
      <c r="C24" t="s">
        <v>241</v>
      </c>
      <c r="D24" t="s">
        <v>231</v>
      </c>
      <c r="F24" t="s">
        <v>167</v>
      </c>
      <c r="G24" s="21">
        <v>662</v>
      </c>
      <c r="H24" s="21">
        <v>620</v>
      </c>
      <c r="I24" s="21">
        <v>573</v>
      </c>
      <c r="J24" s="21">
        <v>597</v>
      </c>
      <c r="K24" s="21">
        <v>691</v>
      </c>
      <c r="L24" s="25">
        <f t="shared" si="0"/>
        <v>628.6</v>
      </c>
      <c r="M24" s="25">
        <f t="shared" si="4"/>
        <v>42.832697790356377</v>
      </c>
      <c r="N24" s="1">
        <f t="shared" si="5"/>
        <v>6.8139831037792513</v>
      </c>
      <c r="P24" s="21" t="s">
        <v>176</v>
      </c>
      <c r="Q24" s="25">
        <f t="shared" si="6"/>
        <v>4283.2697790356378</v>
      </c>
    </row>
    <row r="25" spans="1:17" ht="13.5" customHeight="1" x14ac:dyDescent="0.15">
      <c r="A25" t="s">
        <v>4</v>
      </c>
      <c r="B25">
        <v>1</v>
      </c>
      <c r="C25" t="s">
        <v>112</v>
      </c>
      <c r="D25" t="s">
        <v>132</v>
      </c>
      <c r="F25" t="s">
        <v>130</v>
      </c>
      <c r="G25" s="21">
        <v>307</v>
      </c>
      <c r="H25" s="21">
        <v>322</v>
      </c>
      <c r="I25" s="21">
        <v>320</v>
      </c>
      <c r="J25" s="21">
        <v>279</v>
      </c>
      <c r="K25" s="21">
        <v>302</v>
      </c>
      <c r="L25" s="25">
        <f t="shared" si="0"/>
        <v>306</v>
      </c>
      <c r="M25" s="25">
        <f t="shared" si="4"/>
        <v>15.479018056711478</v>
      </c>
      <c r="N25" s="1">
        <f t="shared" si="5"/>
        <v>5.0585026329122478</v>
      </c>
      <c r="P25" s="21" t="s">
        <v>134</v>
      </c>
      <c r="Q25" s="25">
        <f t="shared" si="6"/>
        <v>1547.9018056711477</v>
      </c>
    </row>
    <row r="26" spans="1:17" ht="13.5" customHeight="1" x14ac:dyDescent="0.15">
      <c r="A26" t="s">
        <v>4</v>
      </c>
      <c r="B26">
        <v>2</v>
      </c>
      <c r="C26" t="s">
        <v>128</v>
      </c>
      <c r="D26" t="s">
        <v>242</v>
      </c>
      <c r="F26" t="s">
        <v>130</v>
      </c>
      <c r="G26" s="1">
        <v>0.77</v>
      </c>
      <c r="H26" s="1">
        <v>0.77</v>
      </c>
      <c r="I26" s="1">
        <v>0.78</v>
      </c>
      <c r="J26" s="1">
        <v>0.79</v>
      </c>
      <c r="K26" s="1">
        <v>0.78</v>
      </c>
      <c r="L26" s="2">
        <f t="shared" si="0"/>
        <v>0.77800000000000014</v>
      </c>
      <c r="M26" s="2">
        <f t="shared" si="4"/>
        <v>7.4833147735478894E-3</v>
      </c>
      <c r="N26" s="1">
        <f t="shared" si="5"/>
        <v>0.96186565212697783</v>
      </c>
      <c r="O26" s="2">
        <f>L26*$I$1</f>
        <v>0.78578000000000015</v>
      </c>
      <c r="P26" s="1" t="s">
        <v>131</v>
      </c>
      <c r="Q26" s="2">
        <f t="shared" si="6"/>
        <v>0.74833147735478889</v>
      </c>
    </row>
    <row r="27" spans="1:17" ht="13.5" customHeight="1" x14ac:dyDescent="0.15">
      <c r="A27" t="s">
        <v>4</v>
      </c>
      <c r="B27">
        <v>2</v>
      </c>
      <c r="C27" t="s">
        <v>240</v>
      </c>
      <c r="D27" t="s">
        <v>132</v>
      </c>
      <c r="F27" t="s">
        <v>166</v>
      </c>
      <c r="G27" s="1">
        <v>0.62</v>
      </c>
      <c r="H27" s="1">
        <v>0.63</v>
      </c>
      <c r="I27" s="1">
        <v>0.62</v>
      </c>
      <c r="J27" s="1">
        <v>0.64</v>
      </c>
      <c r="K27" s="1">
        <v>0.63</v>
      </c>
      <c r="L27" s="2">
        <f t="shared" si="0"/>
        <v>0.628</v>
      </c>
      <c r="M27" s="2">
        <f t="shared" si="4"/>
        <v>7.4833147735478894E-3</v>
      </c>
      <c r="N27" s="1">
        <f t="shared" si="5"/>
        <v>1.1916106327305558</v>
      </c>
      <c r="O27" s="2">
        <f>L27*$I$1</f>
        <v>0.63427999999999995</v>
      </c>
      <c r="P27" s="1" t="s">
        <v>131</v>
      </c>
      <c r="Q27" s="2">
        <f t="shared" si="6"/>
        <v>0.748331477354789</v>
      </c>
    </row>
    <row r="28" spans="1:17" ht="13.5" customHeight="1" x14ac:dyDescent="0.15">
      <c r="A28" t="s">
        <v>4</v>
      </c>
      <c r="B28">
        <v>3</v>
      </c>
      <c r="C28" t="s">
        <v>128</v>
      </c>
      <c r="D28" t="s">
        <v>129</v>
      </c>
      <c r="F28" t="s">
        <v>130</v>
      </c>
      <c r="G28" s="1">
        <v>0.93</v>
      </c>
      <c r="H28" s="1">
        <v>0.94</v>
      </c>
      <c r="I28" s="1">
        <v>0.93</v>
      </c>
      <c r="J28" s="1">
        <v>0.93</v>
      </c>
      <c r="K28" s="1">
        <v>0.93</v>
      </c>
      <c r="L28" s="2">
        <f t="shared" si="0"/>
        <v>0.93200000000000005</v>
      </c>
      <c r="M28" s="2">
        <f t="shared" si="4"/>
        <v>3.9999999999999584E-3</v>
      </c>
      <c r="N28" s="1">
        <f t="shared" si="5"/>
        <v>0.42918454935621864</v>
      </c>
      <c r="O28" s="2">
        <f>L28*$I$1</f>
        <v>0.94132000000000005</v>
      </c>
      <c r="P28" s="1" t="s">
        <v>187</v>
      </c>
      <c r="Q28" s="2">
        <f t="shared" si="6"/>
        <v>0.3999999999999958</v>
      </c>
    </row>
    <row r="29" spans="1:17" ht="13.5" customHeight="1" x14ac:dyDescent="0.15">
      <c r="A29" t="s">
        <v>4</v>
      </c>
      <c r="B29">
        <v>3</v>
      </c>
      <c r="C29" t="s">
        <v>128</v>
      </c>
      <c r="D29" t="s">
        <v>165</v>
      </c>
      <c r="F29" t="s">
        <v>130</v>
      </c>
      <c r="G29" s="1">
        <v>0.68</v>
      </c>
      <c r="H29" s="1">
        <v>0.69</v>
      </c>
      <c r="I29" s="1">
        <v>0.68</v>
      </c>
      <c r="J29" s="1">
        <v>0.68</v>
      </c>
      <c r="K29" s="1">
        <v>0.69</v>
      </c>
      <c r="L29" s="2">
        <f t="shared" si="0"/>
        <v>0.68400000000000005</v>
      </c>
      <c r="M29" s="2">
        <f t="shared" si="4"/>
        <v>4.8989794855663063E-3</v>
      </c>
      <c r="N29" s="1">
        <f t="shared" si="5"/>
        <v>0.71622507098922594</v>
      </c>
      <c r="O29" s="2">
        <f>L29*$I$1</f>
        <v>0.69084000000000001</v>
      </c>
      <c r="P29" s="1" t="s">
        <v>131</v>
      </c>
      <c r="Q29" s="2">
        <f t="shared" si="6"/>
        <v>0.4898979485566306</v>
      </c>
    </row>
    <row r="30" spans="1:17" ht="13.5" customHeight="1" x14ac:dyDescent="0.15">
      <c r="A30" t="s">
        <v>4</v>
      </c>
      <c r="B30">
        <v>4</v>
      </c>
      <c r="C30" t="s">
        <v>177</v>
      </c>
      <c r="D30" t="s">
        <v>129</v>
      </c>
      <c r="F30" t="s">
        <v>130</v>
      </c>
      <c r="G30" s="1">
        <v>0.25</v>
      </c>
      <c r="H30" s="1">
        <v>0.26</v>
      </c>
      <c r="I30" s="1">
        <v>0.28000000000000003</v>
      </c>
      <c r="J30" s="1">
        <v>0.28999999999999998</v>
      </c>
      <c r="K30" s="1">
        <v>0.28999999999999998</v>
      </c>
      <c r="L30" s="2">
        <f t="shared" si="0"/>
        <v>0.27400000000000002</v>
      </c>
      <c r="M30" s="2">
        <f t="shared" si="4"/>
        <v>1.6248076809271914E-2</v>
      </c>
      <c r="N30" s="1">
        <f t="shared" si="5"/>
        <v>5.9299550398802605</v>
      </c>
      <c r="O30" s="2">
        <f>L30*$I$1</f>
        <v>0.27674000000000004</v>
      </c>
      <c r="P30" s="1" t="s">
        <v>131</v>
      </c>
      <c r="Q30" s="2">
        <f t="shared" si="6"/>
        <v>1.6248076809271914</v>
      </c>
    </row>
    <row r="31" spans="1:17" ht="13.5" customHeight="1" x14ac:dyDescent="0.15">
      <c r="A31" t="s">
        <v>4</v>
      </c>
      <c r="B31">
        <v>4</v>
      </c>
      <c r="C31" t="s">
        <v>128</v>
      </c>
      <c r="D31" t="s">
        <v>132</v>
      </c>
      <c r="F31" t="s">
        <v>243</v>
      </c>
      <c r="G31" s="1">
        <v>0.3</v>
      </c>
      <c r="H31" s="1">
        <v>0.31</v>
      </c>
      <c r="I31" s="1">
        <v>0.3</v>
      </c>
      <c r="J31" s="1">
        <v>0.3</v>
      </c>
      <c r="K31" s="1">
        <v>0.3</v>
      </c>
      <c r="L31" s="2">
        <f t="shared" si="0"/>
        <v>0.30199999999999999</v>
      </c>
      <c r="M31" s="2">
        <f t="shared" si="4"/>
        <v>4.0000000000000036E-3</v>
      </c>
      <c r="N31" s="1">
        <f t="shared" si="5"/>
        <v>1.3245033112582794</v>
      </c>
      <c r="O31" s="2">
        <f>L31*$I$1</f>
        <v>0.30502000000000001</v>
      </c>
      <c r="P31" s="1" t="s">
        <v>131</v>
      </c>
      <c r="Q31" s="2">
        <f t="shared" si="6"/>
        <v>0.40000000000000036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3.5" x14ac:dyDescent="0.15"/>
  <cols>
    <col min="1" max="1" width="10" customWidth="1"/>
  </cols>
  <sheetData>
    <row r="1" spans="1:17" ht="13.5" customHeight="1" x14ac:dyDescent="0.15">
      <c r="A1" s="26">
        <v>42787</v>
      </c>
      <c r="B1" s="29" t="s">
        <v>244</v>
      </c>
      <c r="C1" t="s">
        <v>220</v>
      </c>
      <c r="D1" t="s">
        <v>245</v>
      </c>
      <c r="E1" t="s">
        <v>73</v>
      </c>
      <c r="F1" s="13">
        <v>1.03</v>
      </c>
      <c r="G1" s="13">
        <v>1.1100000000000001</v>
      </c>
      <c r="H1" s="1">
        <v>1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t="s">
        <v>128</v>
      </c>
      <c r="D3" t="s">
        <v>246</v>
      </c>
      <c r="F3" s="27" t="s">
        <v>130</v>
      </c>
      <c r="G3" s="1">
        <v>0.9</v>
      </c>
      <c r="H3" s="1">
        <v>0.92</v>
      </c>
      <c r="I3" s="1">
        <v>0.97</v>
      </c>
      <c r="J3" s="1">
        <v>0.96</v>
      </c>
      <c r="K3" s="1">
        <v>0.98</v>
      </c>
      <c r="L3" s="2">
        <f t="shared" ref="L3:L24" si="0">AVERAGE(G3:K3)</f>
        <v>0.94600000000000006</v>
      </c>
      <c r="M3" s="2">
        <f>_xlfn.STDEV.P(G3:K3)</f>
        <v>3.0724582991474406E-2</v>
      </c>
      <c r="N3" s="1">
        <f>M3/L3*100</f>
        <v>3.2478417538556452</v>
      </c>
      <c r="O3" s="2">
        <f>L3*$F$1</f>
        <v>0.97438000000000013</v>
      </c>
      <c r="P3" s="1" t="s">
        <v>131</v>
      </c>
      <c r="Q3" s="2">
        <f t="shared" ref="Q3:Q10" si="1">L3*N3</f>
        <v>3.0724582991474407</v>
      </c>
    </row>
    <row r="4" spans="1:17" ht="13.5" customHeight="1" x14ac:dyDescent="0.15">
      <c r="A4" t="s">
        <v>1</v>
      </c>
      <c r="B4">
        <v>1</v>
      </c>
      <c r="C4" t="s">
        <v>247</v>
      </c>
      <c r="D4" t="s">
        <v>248</v>
      </c>
      <c r="F4" s="27" t="s">
        <v>249</v>
      </c>
      <c r="G4" s="1">
        <v>0.56999999999999995</v>
      </c>
      <c r="H4" s="1">
        <v>0.56000000000000005</v>
      </c>
      <c r="I4" s="1">
        <v>0.55000000000000004</v>
      </c>
      <c r="J4" s="1">
        <v>0.57999999999999996</v>
      </c>
      <c r="K4" s="1">
        <v>0.55000000000000004</v>
      </c>
      <c r="L4" s="2">
        <f t="shared" si="0"/>
        <v>0.56199999999999994</v>
      </c>
      <c r="M4" s="2">
        <f t="shared" ref="M4:M6" si="2">_xlfn.STDEV.P(G4:K4)</f>
        <v>1.1661903789690562E-2</v>
      </c>
      <c r="N4" s="1">
        <f t="shared" ref="N4:N6" si="3">M4/L4*100</f>
        <v>2.0750718486993884</v>
      </c>
      <c r="O4" s="2">
        <f>L4*$F$1</f>
        <v>0.57885999999999993</v>
      </c>
      <c r="P4" s="1" t="s">
        <v>131</v>
      </c>
      <c r="Q4" s="2">
        <f>L4*N4</f>
        <v>1.1661903789690562</v>
      </c>
    </row>
    <row r="5" spans="1:17" ht="13.5" customHeight="1" x14ac:dyDescent="0.15">
      <c r="A5" t="s">
        <v>1</v>
      </c>
      <c r="B5">
        <v>1</v>
      </c>
      <c r="C5" t="s">
        <v>139</v>
      </c>
      <c r="D5" t="s">
        <v>156</v>
      </c>
      <c r="F5" s="27" t="s">
        <v>250</v>
      </c>
      <c r="G5" s="21">
        <v>297</v>
      </c>
      <c r="H5" s="21">
        <v>307</v>
      </c>
      <c r="I5" s="21">
        <v>342</v>
      </c>
      <c r="J5" s="21">
        <v>330</v>
      </c>
      <c r="K5" s="21">
        <v>316</v>
      </c>
      <c r="L5" s="25">
        <f t="shared" si="0"/>
        <v>318.39999999999998</v>
      </c>
      <c r="M5" s="25">
        <f t="shared" si="2"/>
        <v>16.032467059064867</v>
      </c>
      <c r="N5" s="1">
        <f t="shared" si="3"/>
        <v>5.0353225688017806</v>
      </c>
      <c r="O5" s="2"/>
      <c r="P5" s="21" t="s">
        <v>151</v>
      </c>
      <c r="Q5" s="25">
        <f t="shared" si="1"/>
        <v>1603.2467059064868</v>
      </c>
    </row>
    <row r="6" spans="1:17" ht="13.5" customHeight="1" x14ac:dyDescent="0.15">
      <c r="A6" t="s">
        <v>1</v>
      </c>
      <c r="B6">
        <v>1</v>
      </c>
      <c r="C6" t="s">
        <v>251</v>
      </c>
      <c r="D6" t="s">
        <v>252</v>
      </c>
      <c r="F6" s="27" t="s">
        <v>130</v>
      </c>
      <c r="G6" s="21">
        <v>299</v>
      </c>
      <c r="H6" s="21">
        <v>298</v>
      </c>
      <c r="I6" s="21">
        <v>275</v>
      </c>
      <c r="J6" s="21">
        <v>289</v>
      </c>
      <c r="K6" s="21">
        <v>248</v>
      </c>
      <c r="L6" s="25">
        <f t="shared" si="0"/>
        <v>281.8</v>
      </c>
      <c r="M6" s="25">
        <f t="shared" si="2"/>
        <v>18.967340351245873</v>
      </c>
      <c r="N6" s="1">
        <f t="shared" si="3"/>
        <v>6.7307808201724173</v>
      </c>
      <c r="O6" s="2"/>
      <c r="P6" s="21" t="s">
        <v>134</v>
      </c>
      <c r="Q6" s="25">
        <f t="shared" si="1"/>
        <v>1896.7340351245873</v>
      </c>
    </row>
    <row r="7" spans="1:17" ht="13.5" customHeight="1" x14ac:dyDescent="0.15">
      <c r="A7" t="s">
        <v>1</v>
      </c>
      <c r="B7">
        <v>2</v>
      </c>
      <c r="C7" t="s">
        <v>146</v>
      </c>
      <c r="D7" t="s">
        <v>156</v>
      </c>
      <c r="F7" s="27" t="s">
        <v>130</v>
      </c>
      <c r="G7" s="1">
        <v>0.23</v>
      </c>
      <c r="H7" s="1">
        <v>0.25</v>
      </c>
      <c r="I7" s="1">
        <v>0.23</v>
      </c>
      <c r="J7" s="1">
        <v>0.21</v>
      </c>
      <c r="K7" s="1">
        <v>0.22</v>
      </c>
      <c r="L7" s="2">
        <f t="shared" si="0"/>
        <v>0.22799999999999998</v>
      </c>
      <c r="M7" s="2">
        <f>_xlfn.STDEV.P(G7:K7)</f>
        <v>1.3266499161421603E-2</v>
      </c>
      <c r="N7" s="1">
        <f>M7/L7*100</f>
        <v>5.8186399830796507</v>
      </c>
      <c r="O7" s="2">
        <f>L7*$F$1</f>
        <v>0.23483999999999999</v>
      </c>
      <c r="P7" s="1" t="s">
        <v>131</v>
      </c>
      <c r="Q7" s="2">
        <f t="shared" si="1"/>
        <v>1.3266499161421603</v>
      </c>
    </row>
    <row r="8" spans="1:17" ht="13.5" customHeight="1" x14ac:dyDescent="0.15">
      <c r="A8" t="s">
        <v>1</v>
      </c>
      <c r="B8">
        <v>2</v>
      </c>
      <c r="C8" t="s">
        <v>253</v>
      </c>
      <c r="D8" t="s">
        <v>204</v>
      </c>
      <c r="F8" s="27" t="s">
        <v>230</v>
      </c>
      <c r="G8" s="1">
        <v>0.27</v>
      </c>
      <c r="H8" s="1">
        <v>0.25</v>
      </c>
      <c r="I8" s="1">
        <v>0.26</v>
      </c>
      <c r="J8" s="1">
        <v>0.28000000000000003</v>
      </c>
      <c r="K8" s="1">
        <v>0.27</v>
      </c>
      <c r="L8" s="2">
        <f t="shared" si="0"/>
        <v>0.26600000000000001</v>
      </c>
      <c r="M8" s="2">
        <f t="shared" ref="M8:M10" si="4">_xlfn.STDEV.P(G8:K8)</f>
        <v>1.0198039027185579E-2</v>
      </c>
      <c r="N8" s="1">
        <f t="shared" ref="N8:N10" si="5">M8/L8*100</f>
        <v>3.8338492583404431</v>
      </c>
      <c r="O8" s="2">
        <f>L8*$F$1</f>
        <v>0.27398</v>
      </c>
      <c r="P8" s="1" t="s">
        <v>159</v>
      </c>
      <c r="Q8" s="2">
        <f>L8*N8</f>
        <v>1.0198039027185579</v>
      </c>
    </row>
    <row r="9" spans="1:17" ht="13.5" customHeight="1" x14ac:dyDescent="0.15">
      <c r="A9" t="s">
        <v>1</v>
      </c>
      <c r="B9">
        <v>2</v>
      </c>
      <c r="C9" t="s">
        <v>137</v>
      </c>
      <c r="D9" t="s">
        <v>254</v>
      </c>
      <c r="F9" s="27" t="s">
        <v>130</v>
      </c>
      <c r="G9" s="21">
        <v>173</v>
      </c>
      <c r="H9" s="21">
        <v>169</v>
      </c>
      <c r="I9" s="21">
        <v>191</v>
      </c>
      <c r="J9" s="21">
        <v>192</v>
      </c>
      <c r="K9" s="21">
        <v>193</v>
      </c>
      <c r="L9" s="25">
        <f t="shared" si="0"/>
        <v>183.6</v>
      </c>
      <c r="M9" s="25">
        <f t="shared" si="4"/>
        <v>10.384603988597735</v>
      </c>
      <c r="N9" s="1">
        <f t="shared" si="5"/>
        <v>5.6561023903037775</v>
      </c>
      <c r="O9" s="2"/>
      <c r="P9" s="21" t="s">
        <v>135</v>
      </c>
      <c r="Q9" s="25">
        <f t="shared" si="1"/>
        <v>1038.4603988597735</v>
      </c>
    </row>
    <row r="10" spans="1:17" ht="13.5" customHeight="1" x14ac:dyDescent="0.15">
      <c r="A10" t="s">
        <v>1</v>
      </c>
      <c r="B10">
        <v>2</v>
      </c>
      <c r="C10" t="s">
        <v>137</v>
      </c>
      <c r="D10" t="s">
        <v>153</v>
      </c>
      <c r="F10" s="27" t="s">
        <v>230</v>
      </c>
      <c r="G10" s="21">
        <v>160</v>
      </c>
      <c r="H10" s="21">
        <v>158</v>
      </c>
      <c r="I10" s="21">
        <v>138</v>
      </c>
      <c r="J10" s="21">
        <v>140</v>
      </c>
      <c r="K10" s="21">
        <v>154</v>
      </c>
      <c r="L10" s="25">
        <f t="shared" si="0"/>
        <v>150</v>
      </c>
      <c r="M10" s="25">
        <f t="shared" si="4"/>
        <v>9.2086915465770698</v>
      </c>
      <c r="N10" s="1">
        <f t="shared" si="5"/>
        <v>6.1391276977180462</v>
      </c>
      <c r="O10" s="2"/>
      <c r="P10" s="21" t="s">
        <v>255</v>
      </c>
      <c r="Q10" s="25">
        <f t="shared" si="1"/>
        <v>920.86915465770699</v>
      </c>
    </row>
    <row r="11" spans="1:17" ht="13.5" customHeight="1" x14ac:dyDescent="0.15">
      <c r="A11" t="s">
        <v>2</v>
      </c>
      <c r="B11">
        <v>1</v>
      </c>
      <c r="C11" t="s">
        <v>256</v>
      </c>
      <c r="D11" t="s">
        <v>129</v>
      </c>
      <c r="F11" t="s">
        <v>130</v>
      </c>
      <c r="G11" s="1">
        <v>0.71</v>
      </c>
      <c r="H11" s="1">
        <v>0.74</v>
      </c>
      <c r="I11" s="1">
        <v>0.74</v>
      </c>
      <c r="J11" s="1">
        <v>0.73</v>
      </c>
      <c r="K11" s="1">
        <v>0.74</v>
      </c>
      <c r="L11" s="2">
        <f t="shared" si="0"/>
        <v>0.73199999999999998</v>
      </c>
      <c r="M11" s="2">
        <f>_xlfn.STDEV.P(G11:K11)</f>
        <v>1.1661903789690611E-2</v>
      </c>
      <c r="N11" s="1">
        <f>M11/L11*100</f>
        <v>1.5931562554222147</v>
      </c>
      <c r="O11" s="2">
        <f>L11*$G$1</f>
        <v>0.81252000000000002</v>
      </c>
      <c r="P11" s="1" t="s">
        <v>131</v>
      </c>
      <c r="Q11" s="2">
        <f>L11*N11</f>
        <v>1.1661903789690611</v>
      </c>
    </row>
    <row r="12" spans="1:17" ht="13.5" customHeight="1" x14ac:dyDescent="0.15">
      <c r="A12" t="s">
        <v>2</v>
      </c>
      <c r="B12">
        <v>1</v>
      </c>
      <c r="C12" t="s">
        <v>177</v>
      </c>
      <c r="D12" t="s">
        <v>132</v>
      </c>
      <c r="F12" t="s">
        <v>130</v>
      </c>
      <c r="G12" s="1">
        <v>0.48</v>
      </c>
      <c r="H12" s="1">
        <v>0.5</v>
      </c>
      <c r="I12" s="1">
        <v>0.5</v>
      </c>
      <c r="J12" s="1">
        <v>0.49</v>
      </c>
      <c r="K12" s="1">
        <v>0.48</v>
      </c>
      <c r="L12" s="2">
        <f t="shared" si="0"/>
        <v>0.49000000000000005</v>
      </c>
      <c r="M12" s="2">
        <f t="shared" ref="M12:M24" si="6">_xlfn.STDEV.P(G12:K12)</f>
        <v>8.9442719099991665E-3</v>
      </c>
      <c r="N12" s="1">
        <f t="shared" ref="N12:N24" si="7">M12/L12*100</f>
        <v>1.825361614285544</v>
      </c>
      <c r="O12" s="2">
        <f>L12*$G$1</f>
        <v>0.54390000000000005</v>
      </c>
      <c r="P12" s="1" t="s">
        <v>257</v>
      </c>
      <c r="Q12" s="2">
        <f t="shared" ref="Q12:Q24" si="8">L12*N12</f>
        <v>0.89442719099991663</v>
      </c>
    </row>
    <row r="13" spans="1:17" ht="13.5" customHeight="1" x14ac:dyDescent="0.15">
      <c r="A13" t="s">
        <v>3</v>
      </c>
      <c r="B13">
        <v>1</v>
      </c>
      <c r="C13" t="s">
        <v>112</v>
      </c>
      <c r="D13" t="s">
        <v>129</v>
      </c>
      <c r="F13" t="s">
        <v>130</v>
      </c>
      <c r="G13" s="21">
        <v>128</v>
      </c>
      <c r="H13" s="21">
        <v>141</v>
      </c>
      <c r="I13" s="21">
        <v>126</v>
      </c>
      <c r="J13" s="21">
        <v>153</v>
      </c>
      <c r="K13" s="21">
        <v>160</v>
      </c>
      <c r="L13" s="25">
        <f t="shared" si="0"/>
        <v>141.6</v>
      </c>
      <c r="M13" s="25">
        <f t="shared" si="6"/>
        <v>13.395521639712282</v>
      </c>
      <c r="N13" s="1">
        <f t="shared" si="7"/>
        <v>9.4601141523391838</v>
      </c>
      <c r="P13" s="21" t="s">
        <v>134</v>
      </c>
      <c r="Q13" s="25">
        <f t="shared" si="8"/>
        <v>1339.5521639712283</v>
      </c>
    </row>
    <row r="14" spans="1:17" ht="13.5" customHeight="1" x14ac:dyDescent="0.15">
      <c r="A14" t="s">
        <v>3</v>
      </c>
      <c r="B14">
        <v>1</v>
      </c>
      <c r="C14" t="s">
        <v>128</v>
      </c>
      <c r="D14" t="s">
        <v>132</v>
      </c>
      <c r="F14" t="s">
        <v>130</v>
      </c>
      <c r="G14" s="1">
        <v>0.26</v>
      </c>
      <c r="H14" s="1">
        <v>0.31</v>
      </c>
      <c r="I14" s="1">
        <v>0.28999999999999998</v>
      </c>
      <c r="J14" s="1">
        <v>0.28000000000000003</v>
      </c>
      <c r="K14" s="1">
        <v>0.28999999999999998</v>
      </c>
      <c r="L14" s="2">
        <f t="shared" si="0"/>
        <v>0.28600000000000003</v>
      </c>
      <c r="M14" s="2">
        <f t="shared" si="6"/>
        <v>1.6248076809271914E-2</v>
      </c>
      <c r="N14" s="1">
        <f t="shared" si="7"/>
        <v>5.6811457375076611</v>
      </c>
      <c r="O14" s="2">
        <f>L14*$H$1</f>
        <v>0.28600000000000003</v>
      </c>
      <c r="P14" s="1" t="s">
        <v>131</v>
      </c>
      <c r="Q14" s="2">
        <f t="shared" si="8"/>
        <v>1.6248076809271912</v>
      </c>
    </row>
    <row r="15" spans="1:17" ht="13.5" customHeight="1" x14ac:dyDescent="0.15">
      <c r="A15" t="s">
        <v>3</v>
      </c>
      <c r="B15">
        <v>2</v>
      </c>
      <c r="C15" t="s">
        <v>112</v>
      </c>
      <c r="D15" t="s">
        <v>129</v>
      </c>
      <c r="F15" t="s">
        <v>130</v>
      </c>
      <c r="G15" s="21">
        <v>520</v>
      </c>
      <c r="H15" s="21">
        <v>453</v>
      </c>
      <c r="I15" s="21">
        <v>428</v>
      </c>
      <c r="J15" s="21">
        <v>436</v>
      </c>
      <c r="K15" s="21">
        <v>526</v>
      </c>
      <c r="L15" s="25">
        <f t="shared" si="0"/>
        <v>472.6</v>
      </c>
      <c r="M15" s="25">
        <f t="shared" si="6"/>
        <v>41.979042390221338</v>
      </c>
      <c r="N15" s="1">
        <f t="shared" si="7"/>
        <v>8.8825735061831015</v>
      </c>
      <c r="P15" s="21" t="s">
        <v>134</v>
      </c>
      <c r="Q15" s="25">
        <f t="shared" si="8"/>
        <v>4197.9042390221339</v>
      </c>
    </row>
    <row r="16" spans="1:17" ht="13.5" customHeight="1" x14ac:dyDescent="0.15">
      <c r="A16" t="s">
        <v>3</v>
      </c>
      <c r="B16">
        <v>2</v>
      </c>
      <c r="C16" t="s">
        <v>128</v>
      </c>
      <c r="D16" t="s">
        <v>132</v>
      </c>
      <c r="F16" t="s">
        <v>130</v>
      </c>
      <c r="G16" s="1">
        <v>0.32</v>
      </c>
      <c r="H16" s="1">
        <v>0.32</v>
      </c>
      <c r="I16" s="1">
        <v>0.33</v>
      </c>
      <c r="J16" s="1">
        <v>0.3</v>
      </c>
      <c r="K16" s="1">
        <v>0.31</v>
      </c>
      <c r="L16" s="2">
        <f t="shared" si="0"/>
        <v>0.316</v>
      </c>
      <c r="M16" s="2">
        <f t="shared" si="6"/>
        <v>1.0198039027185579E-2</v>
      </c>
      <c r="N16" s="1">
        <f t="shared" si="7"/>
        <v>3.2272275402486015</v>
      </c>
      <c r="O16" s="2">
        <f>L16*$H$1</f>
        <v>0.316</v>
      </c>
      <c r="P16" s="1" t="s">
        <v>131</v>
      </c>
      <c r="Q16" s="2">
        <f t="shared" si="8"/>
        <v>1.0198039027185581</v>
      </c>
    </row>
    <row r="17" spans="1:17" ht="13.5" customHeight="1" x14ac:dyDescent="0.15">
      <c r="A17" t="s">
        <v>3</v>
      </c>
      <c r="B17">
        <v>3</v>
      </c>
      <c r="C17" t="s">
        <v>112</v>
      </c>
      <c r="D17" t="s">
        <v>129</v>
      </c>
      <c r="F17" t="s">
        <v>130</v>
      </c>
      <c r="G17" s="21">
        <v>119</v>
      </c>
      <c r="H17" s="21">
        <v>116</v>
      </c>
      <c r="I17" s="21">
        <v>110</v>
      </c>
      <c r="J17" s="21"/>
      <c r="K17" s="21"/>
      <c r="L17" s="25">
        <f t="shared" si="0"/>
        <v>115</v>
      </c>
      <c r="M17" s="25">
        <f t="shared" si="6"/>
        <v>3.7416573867739413</v>
      </c>
      <c r="N17" s="1">
        <f t="shared" si="7"/>
        <v>3.2536151189338622</v>
      </c>
      <c r="P17" s="21" t="s">
        <v>134</v>
      </c>
      <c r="Q17" s="25">
        <f t="shared" si="8"/>
        <v>374.16573867739413</v>
      </c>
    </row>
    <row r="18" spans="1:17" ht="13.5" customHeight="1" x14ac:dyDescent="0.15">
      <c r="A18" t="s">
        <v>3</v>
      </c>
      <c r="B18">
        <v>3</v>
      </c>
      <c r="C18" t="s">
        <v>128</v>
      </c>
      <c r="D18" t="s">
        <v>132</v>
      </c>
      <c r="F18" t="s">
        <v>130</v>
      </c>
      <c r="G18" s="1">
        <v>0.21</v>
      </c>
      <c r="H18" s="1">
        <v>0.21</v>
      </c>
      <c r="I18" s="1">
        <v>0.23</v>
      </c>
      <c r="J18" s="1">
        <v>0.23</v>
      </c>
      <c r="K18" s="1">
        <v>0.24</v>
      </c>
      <c r="L18" s="2">
        <f t="shared" si="0"/>
        <v>0.22400000000000003</v>
      </c>
      <c r="M18" s="2">
        <f t="shared" si="6"/>
        <v>1.2000000000000004E-2</v>
      </c>
      <c r="N18" s="1">
        <f t="shared" si="7"/>
        <v>5.3571428571428585</v>
      </c>
      <c r="O18" s="2">
        <f>L18*$H$1</f>
        <v>0.22400000000000003</v>
      </c>
      <c r="P18" s="1" t="s">
        <v>131</v>
      </c>
      <c r="Q18" s="2">
        <f t="shared" si="8"/>
        <v>1.2000000000000004</v>
      </c>
    </row>
    <row r="19" spans="1:17" ht="13.5" customHeight="1" x14ac:dyDescent="0.15">
      <c r="A19" t="s">
        <v>4</v>
      </c>
      <c r="B19">
        <v>2</v>
      </c>
      <c r="C19" t="s">
        <v>128</v>
      </c>
      <c r="D19" t="s">
        <v>258</v>
      </c>
      <c r="F19" t="s">
        <v>130</v>
      </c>
      <c r="G19" s="1">
        <v>0.24</v>
      </c>
      <c r="H19" s="1">
        <v>0.25</v>
      </c>
      <c r="I19" s="1">
        <v>0.24</v>
      </c>
      <c r="J19" s="1">
        <v>0.23</v>
      </c>
      <c r="K19" s="1">
        <v>0.23</v>
      </c>
      <c r="L19" s="2">
        <f t="shared" si="0"/>
        <v>0.23799999999999999</v>
      </c>
      <c r="M19" s="2">
        <f t="shared" si="6"/>
        <v>7.4833147735478773E-3</v>
      </c>
      <c r="N19" s="1">
        <f t="shared" si="7"/>
        <v>3.1442499048520491</v>
      </c>
      <c r="O19" s="2">
        <f>L19*$I$1</f>
        <v>0.24037999999999998</v>
      </c>
      <c r="P19" s="1" t="s">
        <v>131</v>
      </c>
      <c r="Q19" s="2">
        <f t="shared" si="8"/>
        <v>0.74833147735478767</v>
      </c>
    </row>
    <row r="20" spans="1:17" ht="13.5" customHeight="1" x14ac:dyDescent="0.15">
      <c r="A20" t="s">
        <v>4</v>
      </c>
      <c r="B20">
        <v>2</v>
      </c>
      <c r="C20" t="s">
        <v>128</v>
      </c>
      <c r="D20" t="s">
        <v>132</v>
      </c>
      <c r="F20" t="s">
        <v>259</v>
      </c>
      <c r="G20" s="1">
        <v>0.23</v>
      </c>
      <c r="H20" s="1">
        <v>0.24</v>
      </c>
      <c r="I20" s="1">
        <v>0.23</v>
      </c>
      <c r="J20" s="1">
        <v>0.23</v>
      </c>
      <c r="K20" s="1">
        <v>0.23</v>
      </c>
      <c r="L20" s="2">
        <f t="shared" si="0"/>
        <v>0.23199999999999998</v>
      </c>
      <c r="M20" s="2">
        <f t="shared" si="6"/>
        <v>3.9999999999999923E-3</v>
      </c>
      <c r="N20" s="1">
        <f t="shared" si="7"/>
        <v>1.7241379310344795</v>
      </c>
      <c r="O20" s="2">
        <f>L20*$I$1</f>
        <v>0.23431999999999997</v>
      </c>
      <c r="P20" s="1" t="s">
        <v>131</v>
      </c>
      <c r="Q20" s="2">
        <f t="shared" si="8"/>
        <v>0.39999999999999925</v>
      </c>
    </row>
    <row r="21" spans="1:17" ht="13.5" customHeight="1" x14ac:dyDescent="0.15">
      <c r="A21" t="s">
        <v>4</v>
      </c>
      <c r="B21">
        <v>3</v>
      </c>
      <c r="C21" t="s">
        <v>260</v>
      </c>
      <c r="D21" t="s">
        <v>258</v>
      </c>
      <c r="F21" t="s">
        <v>259</v>
      </c>
      <c r="G21" s="1">
        <v>0.44</v>
      </c>
      <c r="H21" s="1">
        <v>0.45</v>
      </c>
      <c r="I21" s="1">
        <v>0.45</v>
      </c>
      <c r="J21" s="1">
        <v>0.45</v>
      </c>
      <c r="K21" s="1">
        <v>0.46</v>
      </c>
      <c r="L21" s="2">
        <f t="shared" si="0"/>
        <v>0.45</v>
      </c>
      <c r="M21" s="2">
        <f t="shared" si="6"/>
        <v>6.324555320336764E-3</v>
      </c>
      <c r="N21" s="1">
        <f t="shared" si="7"/>
        <v>1.4054567378526142</v>
      </c>
      <c r="O21" s="2">
        <f>L21*$I$1</f>
        <v>0.45450000000000002</v>
      </c>
      <c r="P21" s="1" t="s">
        <v>261</v>
      </c>
      <c r="Q21" s="2">
        <f t="shared" si="8"/>
        <v>0.63245553203367644</v>
      </c>
    </row>
    <row r="22" spans="1:17" ht="13.5" customHeight="1" x14ac:dyDescent="0.15">
      <c r="A22" t="s">
        <v>4</v>
      </c>
      <c r="B22">
        <v>3</v>
      </c>
      <c r="C22" t="s">
        <v>128</v>
      </c>
      <c r="D22" t="s">
        <v>262</v>
      </c>
      <c r="F22" t="s">
        <v>259</v>
      </c>
      <c r="G22" s="1">
        <v>0.36</v>
      </c>
      <c r="H22" s="1">
        <v>0.36</v>
      </c>
      <c r="I22" s="1">
        <v>0.37</v>
      </c>
      <c r="J22" s="1">
        <v>0.36</v>
      </c>
      <c r="K22" s="1">
        <v>0.36</v>
      </c>
      <c r="L22" s="2">
        <f t="shared" si="0"/>
        <v>0.36199999999999993</v>
      </c>
      <c r="M22" s="2">
        <f t="shared" si="6"/>
        <v>4.0000000000000036E-3</v>
      </c>
      <c r="N22" s="1">
        <f t="shared" si="7"/>
        <v>1.1049723756906089</v>
      </c>
      <c r="O22" s="2">
        <f>L22*$I$1</f>
        <v>0.36561999999999995</v>
      </c>
      <c r="P22" s="1" t="s">
        <v>261</v>
      </c>
      <c r="Q22" s="2">
        <f t="shared" si="8"/>
        <v>0.40000000000000036</v>
      </c>
    </row>
    <row r="23" spans="1:17" ht="13.5" customHeight="1" x14ac:dyDescent="0.15">
      <c r="A23" t="s">
        <v>4</v>
      </c>
      <c r="B23">
        <v>4</v>
      </c>
      <c r="C23" t="s">
        <v>128</v>
      </c>
      <c r="D23" t="s">
        <v>258</v>
      </c>
      <c r="F23" t="s">
        <v>259</v>
      </c>
      <c r="G23" s="1">
        <v>1.1499999999999999</v>
      </c>
      <c r="H23" s="1">
        <v>1.1499999999999999</v>
      </c>
      <c r="I23" s="1">
        <v>1.1499999999999999</v>
      </c>
      <c r="J23" s="1">
        <v>1.1399999999999999</v>
      </c>
      <c r="K23" s="1">
        <v>1.17</v>
      </c>
      <c r="L23" s="2">
        <f t="shared" si="0"/>
        <v>1.1519999999999999</v>
      </c>
      <c r="M23" s="2">
        <f t="shared" si="6"/>
        <v>9.7979589711327201E-3</v>
      </c>
      <c r="N23" s="1">
        <f t="shared" si="7"/>
        <v>0.85051727179971537</v>
      </c>
      <c r="O23" s="2">
        <f>L23*$I$1</f>
        <v>1.1635199999999999</v>
      </c>
      <c r="P23" s="1" t="s">
        <v>131</v>
      </c>
      <c r="Q23" s="2">
        <f t="shared" si="8"/>
        <v>0.97979589711327209</v>
      </c>
    </row>
    <row r="24" spans="1:17" ht="13.5" customHeight="1" x14ac:dyDescent="0.15">
      <c r="A24" t="s">
        <v>4</v>
      </c>
      <c r="B24">
        <v>4</v>
      </c>
      <c r="C24" t="s">
        <v>260</v>
      </c>
      <c r="D24" t="s">
        <v>132</v>
      </c>
      <c r="F24" t="s">
        <v>130</v>
      </c>
      <c r="G24" s="1">
        <v>0.56000000000000005</v>
      </c>
      <c r="H24" s="1">
        <v>0.59</v>
      </c>
      <c r="I24" s="1">
        <v>0.57999999999999996</v>
      </c>
      <c r="J24" s="1">
        <v>0.59</v>
      </c>
      <c r="K24" s="1">
        <v>0.59</v>
      </c>
      <c r="L24" s="2">
        <f t="shared" si="0"/>
        <v>0.58199999999999996</v>
      </c>
      <c r="M24" s="2">
        <f t="shared" si="6"/>
        <v>1.1661903789690569E-2</v>
      </c>
      <c r="N24" s="1">
        <f t="shared" si="7"/>
        <v>2.0037635377475205</v>
      </c>
      <c r="O24" s="2">
        <f>L24*$I$1</f>
        <v>0.58782000000000001</v>
      </c>
      <c r="P24" s="1" t="s">
        <v>261</v>
      </c>
      <c r="Q24" s="2">
        <f t="shared" si="8"/>
        <v>1.1661903789690569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/>
  </sheetViews>
  <sheetFormatPr defaultRowHeight="13.5" x14ac:dyDescent="0.15"/>
  <cols>
    <col min="1" max="1" width="10" customWidth="1"/>
  </cols>
  <sheetData>
    <row r="1" spans="1:17" ht="13.5" customHeight="1" x14ac:dyDescent="0.15">
      <c r="A1" s="26">
        <v>42787</v>
      </c>
      <c r="B1" s="29" t="s">
        <v>263</v>
      </c>
      <c r="C1" t="s">
        <v>264</v>
      </c>
      <c r="D1" t="s">
        <v>265</v>
      </c>
      <c r="E1" t="s">
        <v>73</v>
      </c>
      <c r="F1" s="13">
        <v>1.03</v>
      </c>
      <c r="G1" s="13">
        <v>1.1100000000000001</v>
      </c>
      <c r="H1" s="1">
        <v>1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t="s">
        <v>266</v>
      </c>
      <c r="D3" t="s">
        <v>156</v>
      </c>
      <c r="F3" s="27" t="s">
        <v>133</v>
      </c>
      <c r="G3" s="1">
        <v>1.92</v>
      </c>
      <c r="H3" s="1">
        <v>1.87</v>
      </c>
      <c r="I3" s="1">
        <v>1.84</v>
      </c>
      <c r="J3" s="1">
        <v>1.86</v>
      </c>
      <c r="K3" s="1">
        <v>1.91</v>
      </c>
      <c r="L3" s="2">
        <f t="shared" ref="L3:L25" si="0">AVERAGE(G3:K3)</f>
        <v>1.8800000000000001</v>
      </c>
      <c r="M3" s="2">
        <f>_xlfn.STDEV.P(G3:K3)</f>
        <v>3.0331501776206127E-2</v>
      </c>
      <c r="N3" s="1">
        <f>M3/L3*100</f>
        <v>1.6133777540535175</v>
      </c>
      <c r="O3" s="2">
        <f>L3*$F$1</f>
        <v>1.9364000000000001</v>
      </c>
      <c r="P3" s="1" t="s">
        <v>159</v>
      </c>
      <c r="Q3" s="2">
        <f t="shared" ref="Q3" si="1">L3*N3</f>
        <v>3.0331501776206129</v>
      </c>
    </row>
    <row r="4" spans="1:17" ht="13.5" customHeight="1" x14ac:dyDescent="0.15">
      <c r="A4" t="s">
        <v>1</v>
      </c>
      <c r="B4">
        <v>1</v>
      </c>
      <c r="C4" t="s">
        <v>266</v>
      </c>
      <c r="D4" t="s">
        <v>267</v>
      </c>
      <c r="F4" s="27" t="s">
        <v>268</v>
      </c>
      <c r="G4" s="1">
        <v>1.29</v>
      </c>
      <c r="H4" s="1">
        <v>1.3</v>
      </c>
      <c r="I4" s="1">
        <v>1.27</v>
      </c>
      <c r="J4" s="1">
        <v>1.31</v>
      </c>
      <c r="K4" s="1">
        <v>1.26</v>
      </c>
      <c r="L4" s="2">
        <f t="shared" si="0"/>
        <v>1.286</v>
      </c>
      <c r="M4" s="2">
        <f t="shared" ref="M4:M6" si="2">_xlfn.STDEV.P(G4:K4)</f>
        <v>1.8547236990991426E-2</v>
      </c>
      <c r="N4" s="1">
        <f t="shared" ref="N4:N6" si="3">M4/L4*100</f>
        <v>1.4422423787707175</v>
      </c>
      <c r="O4" s="2">
        <f>L4*$F$1</f>
        <v>1.3245800000000001</v>
      </c>
      <c r="P4" s="1" t="s">
        <v>206</v>
      </c>
      <c r="Q4" s="2">
        <f>L4*N4</f>
        <v>1.8547236990991427</v>
      </c>
    </row>
    <row r="5" spans="1:17" ht="13.5" customHeight="1" x14ac:dyDescent="0.15">
      <c r="A5" t="s">
        <v>1</v>
      </c>
      <c r="B5">
        <v>2</v>
      </c>
      <c r="C5" t="s">
        <v>146</v>
      </c>
      <c r="D5" t="s">
        <v>156</v>
      </c>
      <c r="F5" s="27" t="s">
        <v>133</v>
      </c>
      <c r="G5" s="1">
        <v>0.39</v>
      </c>
      <c r="H5" s="1">
        <v>0.41</v>
      </c>
      <c r="I5" s="1">
        <v>0.43</v>
      </c>
      <c r="J5" s="1">
        <v>0.42</v>
      </c>
      <c r="K5" s="1">
        <v>0.42</v>
      </c>
      <c r="L5" s="2">
        <f t="shared" si="0"/>
        <v>0.41399999999999998</v>
      </c>
      <c r="M5" s="2">
        <f t="shared" si="2"/>
        <v>1.3564659966250529E-2</v>
      </c>
      <c r="N5" s="1">
        <f t="shared" si="3"/>
        <v>3.2764879145532682</v>
      </c>
      <c r="O5" s="2">
        <f>L5*$F$1</f>
        <v>0.42641999999999997</v>
      </c>
      <c r="P5" s="1" t="s">
        <v>269</v>
      </c>
      <c r="Q5" s="2">
        <f t="shared" ref="Q5:Q6" si="4">L5*N5</f>
        <v>1.356465996625053</v>
      </c>
    </row>
    <row r="6" spans="1:17" ht="13.5" customHeight="1" x14ac:dyDescent="0.15">
      <c r="A6" t="s">
        <v>1</v>
      </c>
      <c r="B6">
        <v>2</v>
      </c>
      <c r="C6" t="s">
        <v>146</v>
      </c>
      <c r="D6" t="s">
        <v>204</v>
      </c>
      <c r="F6" s="27" t="s">
        <v>133</v>
      </c>
      <c r="G6" s="1">
        <v>0.38</v>
      </c>
      <c r="H6" s="1">
        <v>0.37</v>
      </c>
      <c r="I6" s="1">
        <v>0.4</v>
      </c>
      <c r="J6" s="1">
        <v>0.42</v>
      </c>
      <c r="K6" s="1">
        <v>0.38</v>
      </c>
      <c r="L6" s="2">
        <f t="shared" si="0"/>
        <v>0.38999999999999996</v>
      </c>
      <c r="M6" s="2">
        <f t="shared" si="2"/>
        <v>1.7888543819998312E-2</v>
      </c>
      <c r="N6" s="1">
        <f t="shared" si="3"/>
        <v>4.5868061076918751</v>
      </c>
      <c r="O6" s="2">
        <f>L6*$F$1</f>
        <v>0.40169999999999995</v>
      </c>
      <c r="P6" s="1" t="s">
        <v>206</v>
      </c>
      <c r="Q6" s="2">
        <f t="shared" si="4"/>
        <v>1.788854381999831</v>
      </c>
    </row>
    <row r="7" spans="1:17" ht="13.5" customHeight="1" x14ac:dyDescent="0.15">
      <c r="A7" t="s">
        <v>1</v>
      </c>
      <c r="B7">
        <v>3</v>
      </c>
      <c r="C7" t="s">
        <v>208</v>
      </c>
      <c r="D7" t="s">
        <v>270</v>
      </c>
      <c r="G7" s="2">
        <v>0.41299999999999998</v>
      </c>
      <c r="H7" s="1"/>
      <c r="I7" s="1"/>
      <c r="J7" s="1"/>
      <c r="K7" s="1"/>
      <c r="L7" s="2">
        <f t="shared" si="0"/>
        <v>0.41299999999999998</v>
      </c>
      <c r="M7" s="2"/>
      <c r="N7" s="1"/>
      <c r="O7" s="2"/>
      <c r="P7" s="1" t="s">
        <v>159</v>
      </c>
      <c r="Q7" s="2"/>
    </row>
    <row r="8" spans="1:17" ht="13.5" customHeight="1" x14ac:dyDescent="0.15">
      <c r="A8" t="s">
        <v>272</v>
      </c>
      <c r="B8">
        <v>1</v>
      </c>
      <c r="C8" t="s">
        <v>253</v>
      </c>
      <c r="D8" t="s">
        <v>129</v>
      </c>
      <c r="G8" s="1">
        <v>0.28000000000000003</v>
      </c>
      <c r="H8" s="1">
        <v>0.27</v>
      </c>
      <c r="I8" s="1">
        <v>0.27</v>
      </c>
      <c r="J8" s="1">
        <v>0.27</v>
      </c>
      <c r="K8" s="1">
        <v>0.28000000000000003</v>
      </c>
      <c r="L8" s="2">
        <f t="shared" si="0"/>
        <v>0.27400000000000002</v>
      </c>
      <c r="M8" s="2">
        <f>_xlfn.STDEV.P(G8:K8)</f>
        <v>4.89897948556636E-3</v>
      </c>
      <c r="N8" s="1">
        <f>M8/L8*100</f>
        <v>1.7879487173599853</v>
      </c>
      <c r="O8" s="2">
        <f>L8*$G$1</f>
        <v>0.30414000000000008</v>
      </c>
      <c r="P8" s="1" t="s">
        <v>271</v>
      </c>
      <c r="Q8" s="2">
        <f>L8*N8</f>
        <v>0.48989794855663599</v>
      </c>
    </row>
    <row r="9" spans="1:17" ht="13.5" customHeight="1" x14ac:dyDescent="0.15">
      <c r="A9" t="s">
        <v>272</v>
      </c>
      <c r="B9">
        <v>1</v>
      </c>
      <c r="C9" t="s">
        <v>253</v>
      </c>
      <c r="D9" t="s">
        <v>252</v>
      </c>
      <c r="G9" s="1">
        <v>0.3</v>
      </c>
      <c r="H9" s="1">
        <v>0.31</v>
      </c>
      <c r="I9" s="1">
        <v>0.3</v>
      </c>
      <c r="J9" s="1">
        <v>0.31</v>
      </c>
      <c r="K9" s="1">
        <v>0.32</v>
      </c>
      <c r="L9" s="2">
        <f t="shared" si="0"/>
        <v>0.308</v>
      </c>
      <c r="M9" s="2">
        <f t="shared" ref="M9:M25" si="5">_xlfn.STDEV.P(G9:K9)</f>
        <v>7.4833147735478894E-3</v>
      </c>
      <c r="N9" s="1">
        <f t="shared" ref="N9:N25" si="6">M9/L9*100</f>
        <v>2.4296476537493148</v>
      </c>
      <c r="O9" s="2">
        <f>L9*$G$1</f>
        <v>0.34188000000000002</v>
      </c>
      <c r="P9" s="1" t="s">
        <v>271</v>
      </c>
      <c r="Q9" s="2">
        <f t="shared" ref="Q9:Q25" si="7">L9*N9</f>
        <v>0.748331477354789</v>
      </c>
    </row>
    <row r="10" spans="1:17" ht="13.5" customHeight="1" x14ac:dyDescent="0.15">
      <c r="A10" t="s">
        <v>273</v>
      </c>
      <c r="B10">
        <v>1</v>
      </c>
      <c r="C10" t="s">
        <v>112</v>
      </c>
      <c r="D10" t="s">
        <v>129</v>
      </c>
      <c r="F10" t="s">
        <v>130</v>
      </c>
      <c r="G10" s="21">
        <v>251</v>
      </c>
      <c r="H10" s="21">
        <v>177</v>
      </c>
      <c r="I10" s="21"/>
      <c r="J10" s="21"/>
      <c r="K10" s="21"/>
      <c r="L10" s="25">
        <f t="shared" si="0"/>
        <v>214</v>
      </c>
      <c r="M10" s="25">
        <f t="shared" si="5"/>
        <v>37</v>
      </c>
      <c r="N10" s="1">
        <f t="shared" si="6"/>
        <v>17.289719626168225</v>
      </c>
      <c r="P10" s="21" t="s">
        <v>134</v>
      </c>
      <c r="Q10" s="25">
        <f t="shared" si="7"/>
        <v>3700</v>
      </c>
    </row>
    <row r="11" spans="1:17" ht="13.5" customHeight="1" x14ac:dyDescent="0.15">
      <c r="A11" t="s">
        <v>273</v>
      </c>
      <c r="B11">
        <v>1</v>
      </c>
      <c r="C11" t="s">
        <v>128</v>
      </c>
      <c r="D11" t="s">
        <v>132</v>
      </c>
      <c r="F11" t="s">
        <v>130</v>
      </c>
      <c r="G11" s="1">
        <v>0.3</v>
      </c>
      <c r="H11" s="1">
        <v>0.32</v>
      </c>
      <c r="I11" s="1">
        <v>0.35</v>
      </c>
      <c r="J11" s="1">
        <v>0.33</v>
      </c>
      <c r="K11" s="1">
        <v>0.34</v>
      </c>
      <c r="L11" s="2">
        <f t="shared" si="0"/>
        <v>0.32800000000000001</v>
      </c>
      <c r="M11" s="2">
        <f t="shared" si="5"/>
        <v>1.7204650534085254E-2</v>
      </c>
      <c r="N11" s="1">
        <f t="shared" si="6"/>
        <v>5.245320284782089</v>
      </c>
      <c r="O11" s="2">
        <f>L11*$H$1</f>
        <v>0.32800000000000001</v>
      </c>
      <c r="P11" s="1" t="s">
        <v>131</v>
      </c>
      <c r="Q11" s="2">
        <f t="shared" si="7"/>
        <v>1.7204650534085253</v>
      </c>
    </row>
    <row r="12" spans="1:17" ht="13.5" customHeight="1" x14ac:dyDescent="0.15">
      <c r="A12" t="s">
        <v>273</v>
      </c>
      <c r="B12">
        <v>2</v>
      </c>
      <c r="C12" t="s">
        <v>112</v>
      </c>
      <c r="D12" t="s">
        <v>129</v>
      </c>
      <c r="F12" t="s">
        <v>130</v>
      </c>
      <c r="G12" s="21">
        <v>457</v>
      </c>
      <c r="H12" s="21">
        <v>436</v>
      </c>
      <c r="I12" s="21"/>
      <c r="J12" s="21"/>
      <c r="K12" s="21"/>
      <c r="L12" s="25">
        <f t="shared" si="0"/>
        <v>446.5</v>
      </c>
      <c r="M12" s="25">
        <f t="shared" si="5"/>
        <v>10.5</v>
      </c>
      <c r="N12" s="1">
        <f t="shared" si="6"/>
        <v>2.3516237402015676</v>
      </c>
      <c r="P12" s="21" t="s">
        <v>134</v>
      </c>
      <c r="Q12" s="25">
        <f t="shared" si="7"/>
        <v>1050</v>
      </c>
    </row>
    <row r="13" spans="1:17" ht="13.5" customHeight="1" x14ac:dyDescent="0.15">
      <c r="A13" t="s">
        <v>273</v>
      </c>
      <c r="B13">
        <v>2</v>
      </c>
      <c r="C13" t="s">
        <v>128</v>
      </c>
      <c r="D13" t="s">
        <v>132</v>
      </c>
      <c r="F13" t="s">
        <v>130</v>
      </c>
      <c r="G13" s="1">
        <v>0.56000000000000005</v>
      </c>
      <c r="H13" s="1">
        <v>0.48</v>
      </c>
      <c r="I13" s="1"/>
      <c r="J13" s="1"/>
      <c r="K13" s="1"/>
      <c r="L13" s="2">
        <f t="shared" si="0"/>
        <v>0.52</v>
      </c>
      <c r="M13" s="2">
        <f t="shared" si="5"/>
        <v>4.0000000000000036E-2</v>
      </c>
      <c r="N13" s="1">
        <f t="shared" si="6"/>
        <v>7.6923076923076987</v>
      </c>
      <c r="O13" s="2">
        <f>L13*$H$1</f>
        <v>0.52</v>
      </c>
      <c r="P13" s="1" t="s">
        <v>131</v>
      </c>
      <c r="Q13" s="2">
        <f t="shared" si="7"/>
        <v>4.0000000000000036</v>
      </c>
    </row>
    <row r="14" spans="1:17" ht="13.5" customHeight="1" x14ac:dyDescent="0.15">
      <c r="A14" t="s">
        <v>273</v>
      </c>
      <c r="B14">
        <v>3</v>
      </c>
      <c r="C14" t="s">
        <v>128</v>
      </c>
      <c r="D14" t="s">
        <v>252</v>
      </c>
      <c r="F14" t="s">
        <v>130</v>
      </c>
      <c r="G14" s="1">
        <v>0.19</v>
      </c>
      <c r="H14" s="1">
        <v>0.2</v>
      </c>
      <c r="I14" s="1">
        <v>0.2</v>
      </c>
      <c r="J14" s="1">
        <v>0.2</v>
      </c>
      <c r="K14" s="1">
        <v>0.19</v>
      </c>
      <c r="L14" s="2">
        <f t="shared" si="0"/>
        <v>0.19600000000000001</v>
      </c>
      <c r="M14" s="2">
        <f t="shared" si="5"/>
        <v>4.89897948556636E-3</v>
      </c>
      <c r="N14" s="1">
        <f t="shared" si="6"/>
        <v>2.4994793293705917</v>
      </c>
      <c r="O14" s="2">
        <f>L14*$H$1</f>
        <v>0.19600000000000001</v>
      </c>
      <c r="P14" s="1" t="s">
        <v>131</v>
      </c>
      <c r="Q14" s="2">
        <f t="shared" si="7"/>
        <v>0.48989794855663599</v>
      </c>
    </row>
    <row r="15" spans="1:17" ht="13.5" customHeight="1" x14ac:dyDescent="0.15">
      <c r="A15" t="s">
        <v>273</v>
      </c>
      <c r="B15">
        <v>4</v>
      </c>
      <c r="C15" t="s">
        <v>112</v>
      </c>
      <c r="D15" t="s">
        <v>129</v>
      </c>
      <c r="F15" t="s">
        <v>130</v>
      </c>
      <c r="G15" s="21">
        <v>809</v>
      </c>
      <c r="H15" s="21">
        <v>766</v>
      </c>
      <c r="I15" s="21"/>
      <c r="J15" s="21"/>
      <c r="K15" s="21"/>
      <c r="L15" s="25">
        <f t="shared" si="0"/>
        <v>787.5</v>
      </c>
      <c r="M15" s="25">
        <f t="shared" si="5"/>
        <v>21.5</v>
      </c>
      <c r="N15" s="1">
        <f t="shared" si="6"/>
        <v>2.7301587301587302</v>
      </c>
      <c r="P15" s="21" t="s">
        <v>134</v>
      </c>
      <c r="Q15" s="25">
        <f t="shared" si="7"/>
        <v>2150</v>
      </c>
    </row>
    <row r="16" spans="1:17" ht="13.5" customHeight="1" x14ac:dyDescent="0.15">
      <c r="A16" t="s">
        <v>4</v>
      </c>
      <c r="B16">
        <v>1</v>
      </c>
      <c r="C16" t="s">
        <v>128</v>
      </c>
      <c r="D16" t="s">
        <v>129</v>
      </c>
      <c r="F16" t="s">
        <v>130</v>
      </c>
      <c r="G16" s="1">
        <v>0.28999999999999998</v>
      </c>
      <c r="H16" s="1">
        <v>0.28999999999999998</v>
      </c>
      <c r="I16" s="1">
        <v>0.3</v>
      </c>
      <c r="J16" s="1">
        <v>0.28999999999999998</v>
      </c>
      <c r="K16" s="1">
        <v>0.28999999999999998</v>
      </c>
      <c r="L16" s="2">
        <f t="shared" si="0"/>
        <v>0.29199999999999998</v>
      </c>
      <c r="M16" s="2">
        <f t="shared" si="5"/>
        <v>4.0000000000000036E-3</v>
      </c>
      <c r="N16" s="1">
        <f t="shared" si="6"/>
        <v>1.3698630136986314</v>
      </c>
      <c r="O16" s="2">
        <f>L16*$I$1</f>
        <v>0.29491999999999996</v>
      </c>
      <c r="P16" s="1" t="s">
        <v>131</v>
      </c>
      <c r="Q16" s="2">
        <f t="shared" si="7"/>
        <v>0.40000000000000036</v>
      </c>
    </row>
    <row r="17" spans="1:17" ht="13.5" customHeight="1" x14ac:dyDescent="0.15">
      <c r="A17" t="s">
        <v>4</v>
      </c>
      <c r="B17">
        <v>1</v>
      </c>
      <c r="C17" t="s">
        <v>128</v>
      </c>
      <c r="D17" t="s">
        <v>132</v>
      </c>
      <c r="F17" t="s">
        <v>130</v>
      </c>
      <c r="G17" s="1">
        <v>0.26</v>
      </c>
      <c r="H17" s="1">
        <v>0.28000000000000003</v>
      </c>
      <c r="I17" s="1">
        <v>0.28000000000000003</v>
      </c>
      <c r="J17" s="1">
        <v>0.27</v>
      </c>
      <c r="K17" s="1">
        <v>0.27</v>
      </c>
      <c r="L17" s="2">
        <f t="shared" si="0"/>
        <v>0.27200000000000002</v>
      </c>
      <c r="M17" s="2">
        <f t="shared" si="5"/>
        <v>7.4833147735478894E-3</v>
      </c>
      <c r="N17" s="1">
        <f t="shared" si="6"/>
        <v>2.7512186667455474</v>
      </c>
      <c r="O17" s="2">
        <f>L17*$I$1</f>
        <v>0.27472000000000002</v>
      </c>
      <c r="P17" s="1" t="s">
        <v>131</v>
      </c>
      <c r="Q17" s="2">
        <f t="shared" si="7"/>
        <v>0.74833147735478889</v>
      </c>
    </row>
    <row r="18" spans="1:17" ht="13.5" customHeight="1" x14ac:dyDescent="0.15">
      <c r="A18" t="s">
        <v>4</v>
      </c>
      <c r="B18">
        <v>2</v>
      </c>
      <c r="C18" t="s">
        <v>128</v>
      </c>
      <c r="D18" t="s">
        <v>129</v>
      </c>
      <c r="F18" t="s">
        <v>130</v>
      </c>
      <c r="G18" s="1">
        <v>0.3</v>
      </c>
      <c r="H18" s="1">
        <v>0.31</v>
      </c>
      <c r="I18" s="1">
        <v>0.3</v>
      </c>
      <c r="J18" s="1">
        <v>0.31</v>
      </c>
      <c r="K18" s="1">
        <v>0.31</v>
      </c>
      <c r="L18" s="2">
        <f t="shared" si="0"/>
        <v>0.30599999999999999</v>
      </c>
      <c r="M18" s="2">
        <f t="shared" si="5"/>
        <v>4.8989794855663609E-3</v>
      </c>
      <c r="N18" s="1">
        <f t="shared" si="6"/>
        <v>1.6009736880935821</v>
      </c>
      <c r="O18" s="2">
        <f>L18*$I$1</f>
        <v>0.30906</v>
      </c>
      <c r="P18" s="1" t="s">
        <v>131</v>
      </c>
      <c r="Q18" s="2">
        <f t="shared" si="7"/>
        <v>0.4898979485566361</v>
      </c>
    </row>
    <row r="19" spans="1:17" ht="13.5" customHeight="1" x14ac:dyDescent="0.15">
      <c r="A19" t="s">
        <v>4</v>
      </c>
      <c r="B19">
        <v>2</v>
      </c>
      <c r="C19" t="s">
        <v>128</v>
      </c>
      <c r="D19" t="s">
        <v>132</v>
      </c>
      <c r="F19" t="s">
        <v>130</v>
      </c>
      <c r="G19" s="1">
        <v>0.34</v>
      </c>
      <c r="H19" s="1">
        <v>0.34</v>
      </c>
      <c r="I19" s="1">
        <v>0.34</v>
      </c>
      <c r="J19" s="1">
        <v>0.33</v>
      </c>
      <c r="K19" s="1">
        <v>0.35</v>
      </c>
      <c r="L19" s="2">
        <f t="shared" si="0"/>
        <v>0.34</v>
      </c>
      <c r="M19" s="2">
        <f t="shared" si="5"/>
        <v>6.3245553203367466E-3</v>
      </c>
      <c r="N19" s="1">
        <f t="shared" si="6"/>
        <v>1.8601633295108075</v>
      </c>
      <c r="O19" s="2">
        <f>L19*$I$1</f>
        <v>0.34340000000000004</v>
      </c>
      <c r="P19" s="1" t="s">
        <v>131</v>
      </c>
      <c r="Q19" s="2">
        <f t="shared" si="7"/>
        <v>0.63245553203367466</v>
      </c>
    </row>
    <row r="20" spans="1:17" ht="13.5" customHeight="1" x14ac:dyDescent="0.15">
      <c r="A20" t="s">
        <v>4</v>
      </c>
      <c r="B20">
        <v>3</v>
      </c>
      <c r="C20" t="s">
        <v>128</v>
      </c>
      <c r="D20" t="s">
        <v>129</v>
      </c>
      <c r="F20" t="s">
        <v>130</v>
      </c>
      <c r="G20" s="1">
        <v>1.44</v>
      </c>
      <c r="H20" s="1">
        <v>1.4</v>
      </c>
      <c r="I20" s="1">
        <v>1.42</v>
      </c>
      <c r="J20" s="1">
        <v>1.41</v>
      </c>
      <c r="K20" s="1">
        <v>1.4</v>
      </c>
      <c r="L20" s="2">
        <f t="shared" si="0"/>
        <v>1.4140000000000001</v>
      </c>
      <c r="M20" s="2">
        <f t="shared" si="5"/>
        <v>1.4966629547095779E-2</v>
      </c>
      <c r="N20" s="1">
        <f t="shared" si="6"/>
        <v>1.0584603640096022</v>
      </c>
      <c r="O20" s="2">
        <f>L20*$I$1</f>
        <v>1.4281400000000002</v>
      </c>
      <c r="P20" s="1" t="s">
        <v>131</v>
      </c>
      <c r="Q20" s="2">
        <f t="shared" si="7"/>
        <v>1.4966629547095776</v>
      </c>
    </row>
    <row r="21" spans="1:17" ht="13.5" customHeight="1" x14ac:dyDescent="0.15">
      <c r="A21" t="s">
        <v>4</v>
      </c>
      <c r="B21">
        <v>3</v>
      </c>
      <c r="C21" t="s">
        <v>128</v>
      </c>
      <c r="D21" t="s">
        <v>132</v>
      </c>
      <c r="F21" t="s">
        <v>130</v>
      </c>
      <c r="G21" s="1">
        <v>0.92</v>
      </c>
      <c r="H21" s="1">
        <v>0.93</v>
      </c>
      <c r="I21" s="1">
        <v>0.94</v>
      </c>
      <c r="J21" s="1">
        <v>0.94</v>
      </c>
      <c r="K21" s="1">
        <v>0.92</v>
      </c>
      <c r="L21" s="2">
        <f t="shared" si="0"/>
        <v>0.93</v>
      </c>
      <c r="M21" s="2">
        <f t="shared" si="5"/>
        <v>8.9442719099991179E-3</v>
      </c>
      <c r="N21" s="1">
        <f t="shared" si="6"/>
        <v>0.96174966774184056</v>
      </c>
      <c r="O21" s="2">
        <f>L21*$I$1</f>
        <v>0.93930000000000002</v>
      </c>
      <c r="P21" s="1" t="s">
        <v>131</v>
      </c>
      <c r="Q21" s="2">
        <f t="shared" si="7"/>
        <v>0.89442719099991175</v>
      </c>
    </row>
    <row r="22" spans="1:17" ht="13.5" customHeight="1" x14ac:dyDescent="0.15">
      <c r="A22" t="s">
        <v>4</v>
      </c>
      <c r="B22">
        <v>4</v>
      </c>
      <c r="C22" t="s">
        <v>128</v>
      </c>
      <c r="D22" t="s">
        <v>129</v>
      </c>
      <c r="F22" t="s">
        <v>130</v>
      </c>
      <c r="G22" s="1">
        <v>1.92</v>
      </c>
      <c r="H22" s="1">
        <v>1.93</v>
      </c>
      <c r="I22" s="1">
        <v>1.91</v>
      </c>
      <c r="J22" s="1">
        <v>1.93</v>
      </c>
      <c r="K22" s="1">
        <v>1.96</v>
      </c>
      <c r="L22" s="2">
        <f t="shared" si="0"/>
        <v>1.9299999999999997</v>
      </c>
      <c r="M22" s="2">
        <f t="shared" si="5"/>
        <v>1.6733200530681523E-2</v>
      </c>
      <c r="N22" s="1">
        <f t="shared" si="6"/>
        <v>0.86700520884360233</v>
      </c>
      <c r="O22" s="2">
        <f>L22*$I$1</f>
        <v>1.9492999999999998</v>
      </c>
      <c r="P22" s="1" t="s">
        <v>131</v>
      </c>
      <c r="Q22" s="2">
        <f t="shared" si="7"/>
        <v>1.6733200530681522</v>
      </c>
    </row>
    <row r="23" spans="1:17" ht="13.5" customHeight="1" x14ac:dyDescent="0.15">
      <c r="A23" t="s">
        <v>4</v>
      </c>
      <c r="B23">
        <v>4</v>
      </c>
      <c r="C23" t="s">
        <v>128</v>
      </c>
      <c r="D23" t="s">
        <v>132</v>
      </c>
      <c r="F23" t="s">
        <v>130</v>
      </c>
      <c r="G23" s="1">
        <v>1.25</v>
      </c>
      <c r="H23" s="1">
        <v>1.26</v>
      </c>
      <c r="I23" s="1">
        <v>1.27</v>
      </c>
      <c r="J23" s="1">
        <v>1.24</v>
      </c>
      <c r="K23" s="1">
        <v>1.23</v>
      </c>
      <c r="L23" s="2">
        <f t="shared" si="0"/>
        <v>1.25</v>
      </c>
      <c r="M23" s="2">
        <f t="shared" si="5"/>
        <v>1.4142135623730963E-2</v>
      </c>
      <c r="N23" s="1">
        <f t="shared" si="6"/>
        <v>1.1313708498984771</v>
      </c>
      <c r="O23" s="2">
        <f>L23*$I$1</f>
        <v>1.2625</v>
      </c>
      <c r="P23" s="1" t="s">
        <v>131</v>
      </c>
      <c r="Q23" s="2">
        <f t="shared" si="7"/>
        <v>1.4142135623730965</v>
      </c>
    </row>
    <row r="24" spans="1:17" ht="13.5" customHeight="1" x14ac:dyDescent="0.15">
      <c r="A24" t="s">
        <v>4</v>
      </c>
      <c r="B24">
        <v>5</v>
      </c>
      <c r="C24" t="s">
        <v>128</v>
      </c>
      <c r="D24" t="s">
        <v>129</v>
      </c>
      <c r="F24" t="s">
        <v>130</v>
      </c>
      <c r="G24" s="1">
        <v>2.66</v>
      </c>
      <c r="H24" s="1">
        <v>2.64</v>
      </c>
      <c r="I24" s="1">
        <v>2.65</v>
      </c>
      <c r="J24" s="1">
        <v>2.64</v>
      </c>
      <c r="K24" s="1">
        <v>2.67</v>
      </c>
      <c r="L24" s="2">
        <f t="shared" si="0"/>
        <v>2.6520000000000001</v>
      </c>
      <c r="M24" s="2">
        <f t="shared" si="5"/>
        <v>1.166190378969055E-2</v>
      </c>
      <c r="N24" s="1">
        <f t="shared" si="6"/>
        <v>0.43973996190386688</v>
      </c>
      <c r="O24" s="2">
        <f>L24*$I$1</f>
        <v>2.6785200000000002</v>
      </c>
      <c r="P24" s="1" t="s">
        <v>131</v>
      </c>
      <c r="Q24" s="2">
        <f t="shared" si="7"/>
        <v>1.1661903789690551</v>
      </c>
    </row>
    <row r="25" spans="1:17" ht="13.5" customHeight="1" x14ac:dyDescent="0.15">
      <c r="A25" t="s">
        <v>4</v>
      </c>
      <c r="B25">
        <v>5</v>
      </c>
      <c r="C25" t="s">
        <v>128</v>
      </c>
      <c r="D25" t="s">
        <v>132</v>
      </c>
      <c r="F25" t="s">
        <v>130</v>
      </c>
      <c r="G25" s="1">
        <v>1.03</v>
      </c>
      <c r="H25" s="1">
        <v>1.02</v>
      </c>
      <c r="I25" s="1">
        <v>1.02</v>
      </c>
      <c r="J25" s="1">
        <v>1.03</v>
      </c>
      <c r="K25" s="1">
        <v>1.04</v>
      </c>
      <c r="L25" s="2">
        <f t="shared" si="0"/>
        <v>1.028</v>
      </c>
      <c r="M25" s="2">
        <f t="shared" si="5"/>
        <v>7.4833147735478894E-3</v>
      </c>
      <c r="N25" s="1">
        <f t="shared" si="6"/>
        <v>0.72794890793267408</v>
      </c>
      <c r="O25" s="2">
        <f>L25*$I$1</f>
        <v>1.0382800000000001</v>
      </c>
      <c r="P25" s="1" t="s">
        <v>131</v>
      </c>
      <c r="Q25" s="2">
        <f t="shared" si="7"/>
        <v>0.748331477354789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/>
  </sheetViews>
  <sheetFormatPr defaultRowHeight="13.5" x14ac:dyDescent="0.15"/>
  <cols>
    <col min="1" max="1" width="10" customWidth="1"/>
  </cols>
  <sheetData>
    <row r="1" spans="1:17" ht="13.5" customHeight="1" x14ac:dyDescent="0.15">
      <c r="A1" s="26">
        <v>42787</v>
      </c>
      <c r="B1" s="29" t="s">
        <v>274</v>
      </c>
      <c r="C1" t="s">
        <v>220</v>
      </c>
      <c r="D1" t="s">
        <v>275</v>
      </c>
      <c r="E1" t="s">
        <v>73</v>
      </c>
      <c r="F1" s="13">
        <v>1.03</v>
      </c>
      <c r="G1" s="13">
        <v>1.1100000000000001</v>
      </c>
      <c r="H1" s="1">
        <v>1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t="s">
        <v>137</v>
      </c>
      <c r="D3" t="s">
        <v>153</v>
      </c>
      <c r="E3" t="s">
        <v>276</v>
      </c>
      <c r="G3" s="21">
        <v>569</v>
      </c>
      <c r="H3" s="21">
        <v>649</v>
      </c>
      <c r="I3" s="21">
        <v>652</v>
      </c>
      <c r="J3" s="21">
        <v>628</v>
      </c>
      <c r="K3" s="21">
        <v>614</v>
      </c>
      <c r="L3" s="25">
        <f t="shared" ref="L3:L30" si="0">AVERAGE(G3:K3)</f>
        <v>622.4</v>
      </c>
      <c r="M3" s="25">
        <f t="shared" ref="M3:M8" si="1">_xlfn.STDEV.P(G3:K3)</f>
        <v>30.123744787127649</v>
      </c>
      <c r="N3" s="1">
        <f t="shared" ref="N3:N8" si="2">M3/L3*100</f>
        <v>4.8399332884202524</v>
      </c>
      <c r="O3" s="2"/>
      <c r="P3" s="21" t="s">
        <v>134</v>
      </c>
      <c r="Q3" s="25">
        <f t="shared" ref="Q3:Q8" si="3">L3*N3</f>
        <v>3012.3744787127648</v>
      </c>
    </row>
    <row r="4" spans="1:17" ht="13.5" customHeight="1" x14ac:dyDescent="0.15">
      <c r="A4" t="s">
        <v>1</v>
      </c>
      <c r="B4">
        <v>1</v>
      </c>
      <c r="C4" t="s">
        <v>112</v>
      </c>
      <c r="D4" t="s">
        <v>204</v>
      </c>
      <c r="E4" t="s">
        <v>277</v>
      </c>
      <c r="G4" s="21">
        <v>650</v>
      </c>
      <c r="H4" s="21">
        <v>647</v>
      </c>
      <c r="I4" s="21">
        <v>652</v>
      </c>
      <c r="J4" s="21">
        <v>641</v>
      </c>
      <c r="K4" s="21">
        <v>641</v>
      </c>
      <c r="L4" s="25">
        <f t="shared" si="0"/>
        <v>646.20000000000005</v>
      </c>
      <c r="M4" s="25">
        <f t="shared" si="1"/>
        <v>4.5343136195018534</v>
      </c>
      <c r="N4" s="1">
        <f t="shared" si="2"/>
        <v>0.70168889190681727</v>
      </c>
      <c r="O4" s="2"/>
      <c r="P4" s="21" t="s">
        <v>135</v>
      </c>
      <c r="Q4" s="25">
        <f t="shared" si="3"/>
        <v>453.43136195018536</v>
      </c>
    </row>
    <row r="5" spans="1:17" ht="13.5" customHeight="1" x14ac:dyDescent="0.15">
      <c r="A5" t="s">
        <v>1</v>
      </c>
      <c r="B5">
        <v>1</v>
      </c>
      <c r="C5" t="s">
        <v>137</v>
      </c>
      <c r="D5" t="s">
        <v>204</v>
      </c>
      <c r="G5" s="21">
        <v>673</v>
      </c>
      <c r="H5" s="21">
        <v>697</v>
      </c>
      <c r="I5" s="21">
        <v>685</v>
      </c>
      <c r="J5" s="21">
        <v>730</v>
      </c>
      <c r="K5" s="21">
        <v>701</v>
      </c>
      <c r="L5" s="25">
        <f t="shared" si="0"/>
        <v>697.2</v>
      </c>
      <c r="M5" s="25">
        <f t="shared" si="1"/>
        <v>19.103926298015285</v>
      </c>
      <c r="N5" s="1">
        <f t="shared" si="2"/>
        <v>2.7400926990842347</v>
      </c>
      <c r="O5" s="2"/>
      <c r="P5" s="21" t="s">
        <v>135</v>
      </c>
      <c r="Q5" s="25">
        <f t="shared" si="3"/>
        <v>1910.3926298015285</v>
      </c>
    </row>
    <row r="6" spans="1:17" ht="13.5" customHeight="1" x14ac:dyDescent="0.15">
      <c r="A6" t="s">
        <v>1</v>
      </c>
      <c r="B6">
        <v>2</v>
      </c>
      <c r="C6" t="s">
        <v>154</v>
      </c>
      <c r="D6" t="s">
        <v>156</v>
      </c>
      <c r="E6" t="s">
        <v>173</v>
      </c>
      <c r="G6" s="21">
        <v>1820</v>
      </c>
      <c r="H6" s="21">
        <v>1840</v>
      </c>
      <c r="I6" s="21">
        <v>1860</v>
      </c>
      <c r="J6" s="21">
        <v>1800</v>
      </c>
      <c r="K6" s="21">
        <v>1820</v>
      </c>
      <c r="L6" s="25">
        <f t="shared" si="0"/>
        <v>1828</v>
      </c>
      <c r="M6" s="25">
        <f t="shared" si="1"/>
        <v>20.396078054371138</v>
      </c>
      <c r="N6" s="1">
        <f t="shared" si="2"/>
        <v>1.1157591933463422</v>
      </c>
      <c r="O6" s="2"/>
      <c r="P6" s="21" t="s">
        <v>134</v>
      </c>
      <c r="Q6" s="25">
        <f t="shared" si="3"/>
        <v>2039.6078054371135</v>
      </c>
    </row>
    <row r="7" spans="1:17" ht="13.5" customHeight="1" x14ac:dyDescent="0.15">
      <c r="A7" t="s">
        <v>1</v>
      </c>
      <c r="B7">
        <v>2</v>
      </c>
      <c r="C7" t="s">
        <v>146</v>
      </c>
      <c r="D7" t="s">
        <v>156</v>
      </c>
      <c r="G7" s="1">
        <v>4.1399999999999997</v>
      </c>
      <c r="H7" s="1">
        <v>4.17</v>
      </c>
      <c r="I7" s="1">
        <v>4.16</v>
      </c>
      <c r="J7" s="1">
        <v>4.09</v>
      </c>
      <c r="K7" s="1">
        <v>4.1100000000000003</v>
      </c>
      <c r="L7" s="2">
        <f t="shared" si="0"/>
        <v>4.1339999999999995</v>
      </c>
      <c r="M7" s="2">
        <f t="shared" si="1"/>
        <v>3.0066592756745805E-2</v>
      </c>
      <c r="N7" s="1">
        <f t="shared" si="2"/>
        <v>0.72730026020188221</v>
      </c>
      <c r="O7" s="2">
        <f>L7*$F$1</f>
        <v>4.2580199999999992</v>
      </c>
      <c r="P7" s="1" t="s">
        <v>206</v>
      </c>
      <c r="Q7" s="2">
        <f t="shared" si="3"/>
        <v>3.0066592756745805</v>
      </c>
    </row>
    <row r="8" spans="1:17" ht="13.5" customHeight="1" x14ac:dyDescent="0.15">
      <c r="A8" t="s">
        <v>1</v>
      </c>
      <c r="B8">
        <v>2</v>
      </c>
      <c r="C8" t="s">
        <v>128</v>
      </c>
      <c r="D8" t="s">
        <v>153</v>
      </c>
      <c r="G8" s="1">
        <v>3.03</v>
      </c>
      <c r="H8" s="1">
        <v>3.02</v>
      </c>
      <c r="I8" s="1">
        <v>2.98</v>
      </c>
      <c r="J8" s="1">
        <v>3</v>
      </c>
      <c r="K8" s="1">
        <v>3.02</v>
      </c>
      <c r="L8" s="2">
        <f t="shared" si="0"/>
        <v>3.01</v>
      </c>
      <c r="M8" s="2">
        <f t="shared" si="1"/>
        <v>1.7888543819998284E-2</v>
      </c>
      <c r="N8" s="1">
        <f t="shared" si="2"/>
        <v>0.59430378139529194</v>
      </c>
      <c r="O8" s="2">
        <f>L8*$F$1</f>
        <v>3.1002999999999998</v>
      </c>
      <c r="P8" s="1" t="s">
        <v>159</v>
      </c>
      <c r="Q8" s="2">
        <f t="shared" si="3"/>
        <v>1.7888543819998286</v>
      </c>
    </row>
    <row r="9" spans="1:17" ht="13.5" customHeight="1" x14ac:dyDescent="0.15">
      <c r="A9" t="s">
        <v>1</v>
      </c>
      <c r="B9">
        <v>3</v>
      </c>
      <c r="C9" t="s">
        <v>185</v>
      </c>
      <c r="D9" t="s">
        <v>132</v>
      </c>
      <c r="G9" s="1"/>
      <c r="H9" s="1"/>
      <c r="I9" s="1"/>
      <c r="J9" s="1"/>
      <c r="K9" s="2">
        <v>1.75</v>
      </c>
      <c r="L9" s="2">
        <f t="shared" si="0"/>
        <v>1.75</v>
      </c>
      <c r="M9" s="2"/>
      <c r="N9" s="1"/>
      <c r="O9" s="2"/>
      <c r="P9" s="1" t="s">
        <v>278</v>
      </c>
      <c r="Q9" s="2"/>
    </row>
    <row r="10" spans="1:17" ht="13.5" customHeight="1" x14ac:dyDescent="0.15">
      <c r="A10" t="s">
        <v>1</v>
      </c>
      <c r="B10">
        <v>2</v>
      </c>
      <c r="C10" t="s">
        <v>185</v>
      </c>
      <c r="D10" t="s">
        <v>156</v>
      </c>
      <c r="G10" s="1"/>
      <c r="H10" s="1"/>
      <c r="I10" s="1"/>
      <c r="J10" s="1"/>
      <c r="K10" s="2">
        <v>5.7149999999999999</v>
      </c>
      <c r="L10" s="2">
        <f t="shared" si="0"/>
        <v>5.7149999999999999</v>
      </c>
      <c r="M10" s="2"/>
      <c r="N10" s="1"/>
      <c r="O10" s="2"/>
      <c r="P10" s="1" t="s">
        <v>131</v>
      </c>
      <c r="Q10" s="2"/>
    </row>
    <row r="11" spans="1:17" ht="13.5" customHeight="1" x14ac:dyDescent="0.15">
      <c r="A11" t="s">
        <v>1</v>
      </c>
      <c r="B11">
        <v>2</v>
      </c>
      <c r="C11" t="s">
        <v>185</v>
      </c>
      <c r="D11" t="s">
        <v>279</v>
      </c>
      <c r="G11" s="1"/>
      <c r="H11" s="1"/>
      <c r="I11" s="1"/>
      <c r="J11" s="1"/>
      <c r="K11" s="2">
        <v>4.173</v>
      </c>
      <c r="L11" s="2">
        <f t="shared" si="0"/>
        <v>4.173</v>
      </c>
      <c r="M11" s="2"/>
      <c r="N11" s="1"/>
      <c r="O11" s="2"/>
      <c r="P11" s="1" t="s">
        <v>206</v>
      </c>
      <c r="Q11" s="2"/>
    </row>
    <row r="12" spans="1:17" ht="13.5" customHeight="1" x14ac:dyDescent="0.15">
      <c r="A12" t="s">
        <v>1</v>
      </c>
      <c r="B12">
        <v>4</v>
      </c>
      <c r="C12" t="s">
        <v>154</v>
      </c>
      <c r="D12" t="s">
        <v>129</v>
      </c>
      <c r="G12" s="21">
        <v>1810</v>
      </c>
      <c r="H12" s="21">
        <v>1880</v>
      </c>
      <c r="I12" s="21">
        <v>1760</v>
      </c>
      <c r="J12" s="21">
        <v>1790</v>
      </c>
      <c r="K12" s="21">
        <v>1840</v>
      </c>
      <c r="L12" s="25">
        <f t="shared" si="0"/>
        <v>1816</v>
      </c>
      <c r="M12" s="25">
        <f t="shared" ref="M12:M14" si="4">_xlfn.STDEV.P(G12:K12)</f>
        <v>41.279534881100588</v>
      </c>
      <c r="N12" s="1">
        <f t="shared" ref="N12:N14" si="5">M12/L12*100</f>
        <v>2.273102141029768</v>
      </c>
      <c r="O12" s="2"/>
      <c r="P12" s="21" t="s">
        <v>134</v>
      </c>
      <c r="Q12" s="25">
        <f t="shared" ref="Q12:Q14" si="6">L12*N12</f>
        <v>4127.953488110059</v>
      </c>
    </row>
    <row r="13" spans="1:17" ht="13.5" customHeight="1" x14ac:dyDescent="0.15">
      <c r="A13" t="s">
        <v>1</v>
      </c>
      <c r="B13">
        <v>4</v>
      </c>
      <c r="C13" t="s">
        <v>112</v>
      </c>
      <c r="D13" t="s">
        <v>129</v>
      </c>
      <c r="E13" t="s">
        <v>173</v>
      </c>
      <c r="G13" s="21">
        <v>1990</v>
      </c>
      <c r="H13" s="21">
        <v>1980</v>
      </c>
      <c r="I13" s="21">
        <v>2030</v>
      </c>
      <c r="J13" s="21">
        <v>2000</v>
      </c>
      <c r="K13" s="21">
        <v>1920</v>
      </c>
      <c r="L13" s="25">
        <f t="shared" si="0"/>
        <v>1984</v>
      </c>
      <c r="M13" s="25">
        <f t="shared" si="4"/>
        <v>36.110940170535578</v>
      </c>
      <c r="N13" s="1">
        <f t="shared" si="5"/>
        <v>1.8201078714987688</v>
      </c>
      <c r="O13" s="2"/>
      <c r="P13" s="21" t="s">
        <v>151</v>
      </c>
      <c r="Q13" s="25">
        <f t="shared" si="6"/>
        <v>3611.0940170535573</v>
      </c>
    </row>
    <row r="14" spans="1:17" ht="13.5" customHeight="1" x14ac:dyDescent="0.15">
      <c r="A14" t="s">
        <v>1</v>
      </c>
      <c r="B14">
        <v>4</v>
      </c>
      <c r="C14" t="s">
        <v>112</v>
      </c>
      <c r="D14" t="s">
        <v>129</v>
      </c>
      <c r="E14" t="s">
        <v>280</v>
      </c>
      <c r="G14" s="21">
        <v>1850</v>
      </c>
      <c r="H14" s="21">
        <v>1870</v>
      </c>
      <c r="I14" s="21">
        <v>1820</v>
      </c>
      <c r="J14" s="21">
        <v>1910</v>
      </c>
      <c r="K14" s="21">
        <v>2000</v>
      </c>
      <c r="L14" s="25">
        <f t="shared" si="0"/>
        <v>1890</v>
      </c>
      <c r="M14" s="25">
        <f t="shared" si="4"/>
        <v>62.289646009589745</v>
      </c>
      <c r="N14" s="1">
        <f t="shared" si="5"/>
        <v>3.2957484661158594</v>
      </c>
      <c r="O14" s="2"/>
      <c r="P14" s="21" t="s">
        <v>135</v>
      </c>
      <c r="Q14" s="25">
        <f t="shared" si="6"/>
        <v>6228.9646009589742</v>
      </c>
    </row>
    <row r="15" spans="1:17" ht="13.5" customHeight="1" x14ac:dyDescent="0.15">
      <c r="A15" t="s">
        <v>2</v>
      </c>
      <c r="B15">
        <v>1</v>
      </c>
      <c r="C15" t="s">
        <v>128</v>
      </c>
      <c r="D15" t="s">
        <v>210</v>
      </c>
      <c r="G15" s="1">
        <v>3.94</v>
      </c>
      <c r="H15" s="1">
        <v>4.0999999999999996</v>
      </c>
      <c r="I15" s="1">
        <v>4.07</v>
      </c>
      <c r="J15" s="1">
        <v>4.17</v>
      </c>
      <c r="K15" s="1">
        <v>4.1500000000000004</v>
      </c>
      <c r="L15" s="2">
        <f t="shared" si="0"/>
        <v>4.0860000000000003</v>
      </c>
      <c r="M15" s="2">
        <f>_xlfn.STDEV.P(G15:K15)</f>
        <v>8.1141851100403201E-2</v>
      </c>
      <c r="N15" s="1">
        <f>M15/L15*100</f>
        <v>1.9858504919335094</v>
      </c>
      <c r="O15" s="2">
        <f>L15*$G$1</f>
        <v>4.5354600000000005</v>
      </c>
      <c r="P15" s="1" t="s">
        <v>131</v>
      </c>
      <c r="Q15" s="2">
        <f>L15*N15</f>
        <v>8.1141851100403191</v>
      </c>
    </row>
    <row r="16" spans="1:17" ht="13.5" customHeight="1" x14ac:dyDescent="0.15">
      <c r="A16" t="s">
        <v>2</v>
      </c>
      <c r="B16">
        <v>1</v>
      </c>
      <c r="C16" t="s">
        <v>128</v>
      </c>
      <c r="D16" t="s">
        <v>132</v>
      </c>
      <c r="G16" s="1">
        <v>2.35</v>
      </c>
      <c r="H16" s="1">
        <v>2.36</v>
      </c>
      <c r="I16" s="1">
        <v>2.39</v>
      </c>
      <c r="J16" s="1">
        <v>2.41</v>
      </c>
      <c r="K16" s="1">
        <v>2.44</v>
      </c>
      <c r="L16" s="2">
        <f t="shared" si="0"/>
        <v>2.3899999999999997</v>
      </c>
      <c r="M16" s="2">
        <f t="shared" ref="M16:M29" si="7">_xlfn.STDEV.P(G16:K16)</f>
        <v>3.2863353450309968E-2</v>
      </c>
      <c r="N16" s="1">
        <f t="shared" ref="N16:N29" si="8">M16/L16*100</f>
        <v>1.3750357092179903</v>
      </c>
      <c r="O16" s="2">
        <f>L16*$G$1</f>
        <v>2.6528999999999998</v>
      </c>
      <c r="P16" s="1" t="s">
        <v>131</v>
      </c>
      <c r="Q16" s="2">
        <f t="shared" ref="Q16:Q29" si="9">L16*N16</f>
        <v>3.2863353450309964</v>
      </c>
    </row>
    <row r="17" spans="1:17" ht="13.5" customHeight="1" x14ac:dyDescent="0.15">
      <c r="A17" t="s">
        <v>3</v>
      </c>
      <c r="B17">
        <v>1</v>
      </c>
      <c r="C17" t="s">
        <v>281</v>
      </c>
      <c r="D17" t="s">
        <v>282</v>
      </c>
      <c r="F17" t="s">
        <v>283</v>
      </c>
      <c r="G17" s="21">
        <v>2030</v>
      </c>
      <c r="H17" s="21">
        <v>1970</v>
      </c>
      <c r="I17" s="21">
        <v>2010</v>
      </c>
      <c r="J17" s="21"/>
      <c r="K17" s="21"/>
      <c r="L17" s="25">
        <f t="shared" si="0"/>
        <v>2003.3333333333333</v>
      </c>
      <c r="M17" s="25">
        <f t="shared" si="7"/>
        <v>24.944382578492945</v>
      </c>
      <c r="N17" s="1">
        <f t="shared" si="8"/>
        <v>1.2451438891094648</v>
      </c>
      <c r="P17" s="21" t="s">
        <v>176</v>
      </c>
      <c r="Q17" s="25">
        <f t="shared" si="9"/>
        <v>2494.4382578492946</v>
      </c>
    </row>
    <row r="18" spans="1:17" ht="13.5" customHeight="1" x14ac:dyDescent="0.15">
      <c r="A18" t="s">
        <v>3</v>
      </c>
      <c r="B18">
        <v>1</v>
      </c>
      <c r="C18" t="s">
        <v>284</v>
      </c>
      <c r="D18" t="s">
        <v>285</v>
      </c>
      <c r="F18" t="s">
        <v>286</v>
      </c>
      <c r="G18" s="1">
        <v>1.32</v>
      </c>
      <c r="H18" s="1">
        <v>1.54</v>
      </c>
      <c r="I18" s="1">
        <v>1.6</v>
      </c>
      <c r="J18" s="1">
        <v>1.26</v>
      </c>
      <c r="K18" s="1">
        <v>1.32</v>
      </c>
      <c r="L18" s="2">
        <f t="shared" si="0"/>
        <v>1.4080000000000001</v>
      </c>
      <c r="M18" s="2">
        <f t="shared" si="7"/>
        <v>0.13541048703848607</v>
      </c>
      <c r="N18" s="1">
        <f t="shared" si="8"/>
        <v>9.6172220908015671</v>
      </c>
      <c r="O18" s="2">
        <f>L18*$H$1</f>
        <v>1.4080000000000001</v>
      </c>
      <c r="P18" s="1" t="s">
        <v>287</v>
      </c>
      <c r="Q18" s="2">
        <f t="shared" si="9"/>
        <v>13.541048703848608</v>
      </c>
    </row>
    <row r="19" spans="1:17" ht="13.5" customHeight="1" x14ac:dyDescent="0.15">
      <c r="A19" t="s">
        <v>3</v>
      </c>
      <c r="B19">
        <v>2</v>
      </c>
      <c r="C19" t="s">
        <v>281</v>
      </c>
      <c r="D19" t="s">
        <v>282</v>
      </c>
      <c r="F19" t="s">
        <v>166</v>
      </c>
      <c r="G19" s="21">
        <v>2560</v>
      </c>
      <c r="H19" s="21">
        <v>2540</v>
      </c>
      <c r="I19" s="21">
        <v>2010</v>
      </c>
      <c r="J19" s="21">
        <v>1860</v>
      </c>
      <c r="K19" s="21"/>
      <c r="L19" s="25">
        <f t="shared" si="0"/>
        <v>2242.5</v>
      </c>
      <c r="M19" s="25">
        <f t="shared" si="7"/>
        <v>312.11976867862762</v>
      </c>
      <c r="N19" s="1">
        <f t="shared" si="8"/>
        <v>13.918384333495101</v>
      </c>
      <c r="P19" s="21" t="s">
        <v>288</v>
      </c>
      <c r="Q19" s="25">
        <f t="shared" si="9"/>
        <v>31211.976867862766</v>
      </c>
    </row>
    <row r="20" spans="1:17" ht="13.5" customHeight="1" x14ac:dyDescent="0.15">
      <c r="A20" t="s">
        <v>3</v>
      </c>
      <c r="B20">
        <v>2</v>
      </c>
      <c r="C20" t="s">
        <v>284</v>
      </c>
      <c r="D20" t="s">
        <v>285</v>
      </c>
      <c r="F20" t="s">
        <v>166</v>
      </c>
      <c r="G20" s="1">
        <v>2.35</v>
      </c>
      <c r="H20" s="1">
        <v>2.29</v>
      </c>
      <c r="I20" s="1">
        <v>2.2799999999999998</v>
      </c>
      <c r="J20" s="1"/>
      <c r="K20" s="1"/>
      <c r="L20" s="2">
        <f t="shared" si="0"/>
        <v>2.3066666666666666</v>
      </c>
      <c r="M20" s="2">
        <f t="shared" si="7"/>
        <v>3.0912061651652438E-2</v>
      </c>
      <c r="N20" s="1">
        <f t="shared" si="8"/>
        <v>1.3401182796959148</v>
      </c>
      <c r="O20" s="2">
        <f>L20*$H$1</f>
        <v>2.3066666666666666</v>
      </c>
      <c r="P20" s="1" t="s">
        <v>287</v>
      </c>
      <c r="Q20" s="2">
        <f t="shared" si="9"/>
        <v>3.0912061651652434</v>
      </c>
    </row>
    <row r="21" spans="1:17" ht="13.5" customHeight="1" x14ac:dyDescent="0.15">
      <c r="A21" t="s">
        <v>4</v>
      </c>
      <c r="B21">
        <v>1</v>
      </c>
      <c r="C21" t="s">
        <v>128</v>
      </c>
      <c r="D21" t="s">
        <v>129</v>
      </c>
      <c r="E21" t="s">
        <v>289</v>
      </c>
      <c r="F21" t="s">
        <v>130</v>
      </c>
      <c r="G21" s="1">
        <v>3.57</v>
      </c>
      <c r="H21" s="1">
        <v>3.59</v>
      </c>
      <c r="I21" s="1">
        <v>3.59</v>
      </c>
      <c r="J21" s="1">
        <v>3.64</v>
      </c>
      <c r="K21" s="1">
        <v>3.61</v>
      </c>
      <c r="L21" s="2">
        <f t="shared" si="0"/>
        <v>3.6</v>
      </c>
      <c r="M21" s="2">
        <f t="shared" si="7"/>
        <v>2.366431913239856E-2</v>
      </c>
      <c r="N21" s="1">
        <f t="shared" si="8"/>
        <v>0.6573421981221822</v>
      </c>
      <c r="O21" s="2">
        <f>L21*$I$1</f>
        <v>3.6360000000000001</v>
      </c>
      <c r="P21" s="1" t="s">
        <v>131</v>
      </c>
      <c r="Q21" s="2">
        <f t="shared" si="9"/>
        <v>2.3664319132398561</v>
      </c>
    </row>
    <row r="22" spans="1:17" ht="13.5" customHeight="1" x14ac:dyDescent="0.15">
      <c r="A22" t="s">
        <v>4</v>
      </c>
      <c r="B22">
        <v>1</v>
      </c>
      <c r="C22" t="s">
        <v>128</v>
      </c>
      <c r="D22" t="s">
        <v>132</v>
      </c>
      <c r="E22" t="s">
        <v>289</v>
      </c>
      <c r="F22" t="s">
        <v>130</v>
      </c>
      <c r="G22" s="1">
        <v>2.19</v>
      </c>
      <c r="H22" s="1">
        <v>2.1800000000000002</v>
      </c>
      <c r="I22" s="1">
        <v>2.21</v>
      </c>
      <c r="J22" s="1">
        <v>2.19</v>
      </c>
      <c r="K22" s="1">
        <v>2.1800000000000002</v>
      </c>
      <c r="L22" s="2">
        <f t="shared" si="0"/>
        <v>2.19</v>
      </c>
      <c r="M22" s="2">
        <f t="shared" si="7"/>
        <v>1.0954451150103251E-2</v>
      </c>
      <c r="N22" s="1">
        <f t="shared" si="8"/>
        <v>0.50020324886316225</v>
      </c>
      <c r="O22" s="2">
        <f>L22*$I$1</f>
        <v>2.2119</v>
      </c>
      <c r="P22" s="1" t="s">
        <v>131</v>
      </c>
      <c r="Q22" s="2">
        <f t="shared" si="9"/>
        <v>1.0954451150103253</v>
      </c>
    </row>
    <row r="23" spans="1:17" ht="13.5" customHeight="1" x14ac:dyDescent="0.15">
      <c r="A23" t="s">
        <v>4</v>
      </c>
      <c r="B23">
        <v>1</v>
      </c>
      <c r="C23" t="s">
        <v>128</v>
      </c>
      <c r="D23" t="s">
        <v>129</v>
      </c>
      <c r="E23" t="s">
        <v>290</v>
      </c>
      <c r="F23" t="s">
        <v>130</v>
      </c>
      <c r="G23" s="1">
        <v>0.72</v>
      </c>
      <c r="H23" s="1">
        <v>0.72</v>
      </c>
      <c r="I23" s="1">
        <v>0.73</v>
      </c>
      <c r="J23" s="1">
        <v>0.72</v>
      </c>
      <c r="K23" s="1">
        <v>0.74</v>
      </c>
      <c r="L23" s="2">
        <f t="shared" si="0"/>
        <v>0.72599999999999998</v>
      </c>
      <c r="M23" s="2">
        <f t="shared" si="7"/>
        <v>8.0000000000000071E-3</v>
      </c>
      <c r="N23" s="1">
        <f t="shared" si="8"/>
        <v>1.1019283746556485</v>
      </c>
      <c r="O23" s="2">
        <f>L23*$I$1</f>
        <v>0.73326000000000002</v>
      </c>
      <c r="P23" s="1" t="s">
        <v>131</v>
      </c>
      <c r="Q23" s="2">
        <f t="shared" si="9"/>
        <v>0.80000000000000082</v>
      </c>
    </row>
    <row r="24" spans="1:17" ht="13.5" customHeight="1" x14ac:dyDescent="0.15">
      <c r="A24" t="s">
        <v>4</v>
      </c>
      <c r="B24">
        <v>1</v>
      </c>
      <c r="C24" t="s">
        <v>128</v>
      </c>
      <c r="D24" t="s">
        <v>129</v>
      </c>
      <c r="E24" t="s">
        <v>291</v>
      </c>
      <c r="F24" t="s">
        <v>292</v>
      </c>
      <c r="G24" s="1">
        <v>3.83</v>
      </c>
      <c r="H24" s="1">
        <v>3.86</v>
      </c>
      <c r="I24" s="1">
        <v>3.87</v>
      </c>
      <c r="J24" s="1">
        <v>3.85</v>
      </c>
      <c r="K24" s="1">
        <v>3.89</v>
      </c>
      <c r="L24" s="2">
        <f t="shared" si="0"/>
        <v>3.8599999999999994</v>
      </c>
      <c r="M24" s="2">
        <f t="shared" si="7"/>
        <v>2.0000000000000018E-2</v>
      </c>
      <c r="N24" s="1">
        <f t="shared" si="8"/>
        <v>0.51813471502590724</v>
      </c>
      <c r="O24" s="2">
        <f>L24*$I$1</f>
        <v>3.8985999999999996</v>
      </c>
      <c r="P24" s="1" t="s">
        <v>293</v>
      </c>
      <c r="Q24" s="2">
        <f t="shared" si="9"/>
        <v>2.0000000000000018</v>
      </c>
    </row>
    <row r="25" spans="1:17" ht="13.5" customHeight="1" x14ac:dyDescent="0.15">
      <c r="A25" t="s">
        <v>4</v>
      </c>
      <c r="B25">
        <v>2</v>
      </c>
      <c r="C25" t="s">
        <v>128</v>
      </c>
      <c r="D25" t="s">
        <v>129</v>
      </c>
      <c r="F25" t="s">
        <v>130</v>
      </c>
      <c r="G25" s="1">
        <v>0.98</v>
      </c>
      <c r="H25" s="1">
        <v>1</v>
      </c>
      <c r="I25" s="1">
        <v>0.99</v>
      </c>
      <c r="J25" s="1">
        <v>0.99</v>
      </c>
      <c r="K25" s="1">
        <v>1</v>
      </c>
      <c r="L25" s="2">
        <f t="shared" si="0"/>
        <v>0.99199999999999999</v>
      </c>
      <c r="M25" s="2">
        <f t="shared" si="7"/>
        <v>7.4833147735478894E-3</v>
      </c>
      <c r="N25" s="1">
        <f t="shared" si="8"/>
        <v>0.75436640862377913</v>
      </c>
      <c r="O25" s="2">
        <f>L25*$I$1</f>
        <v>1.0019199999999999</v>
      </c>
      <c r="P25" s="1" t="s">
        <v>131</v>
      </c>
      <c r="Q25" s="2">
        <f t="shared" si="9"/>
        <v>0.74833147735478889</v>
      </c>
    </row>
    <row r="26" spans="1:17" ht="13.5" customHeight="1" x14ac:dyDescent="0.15">
      <c r="A26" t="s">
        <v>4</v>
      </c>
      <c r="B26">
        <v>2</v>
      </c>
      <c r="C26" t="s">
        <v>128</v>
      </c>
      <c r="D26" t="s">
        <v>132</v>
      </c>
      <c r="F26" t="s">
        <v>130</v>
      </c>
      <c r="G26" s="1">
        <v>1.06</v>
      </c>
      <c r="H26" s="1">
        <v>1.06</v>
      </c>
      <c r="I26" s="1">
        <v>1.05</v>
      </c>
      <c r="J26" s="1">
        <v>1.03</v>
      </c>
      <c r="K26" s="1">
        <v>1.04</v>
      </c>
      <c r="L26" s="2">
        <f t="shared" si="0"/>
        <v>1.048</v>
      </c>
      <c r="M26" s="2">
        <f t="shared" si="7"/>
        <v>1.1661903789690611E-2</v>
      </c>
      <c r="N26" s="1">
        <f t="shared" si="8"/>
        <v>1.1127770791689515</v>
      </c>
      <c r="O26" s="2">
        <f>L26*$I$1</f>
        <v>1.0584800000000001</v>
      </c>
      <c r="P26" s="1" t="s">
        <v>131</v>
      </c>
      <c r="Q26" s="2">
        <f t="shared" si="9"/>
        <v>1.1661903789690613</v>
      </c>
    </row>
    <row r="27" spans="1:17" ht="13.5" customHeight="1" x14ac:dyDescent="0.15">
      <c r="A27" t="s">
        <v>4</v>
      </c>
      <c r="B27">
        <v>1</v>
      </c>
      <c r="C27" t="s">
        <v>112</v>
      </c>
      <c r="D27" t="s">
        <v>129</v>
      </c>
      <c r="E27" t="s">
        <v>291</v>
      </c>
      <c r="F27" t="s">
        <v>130</v>
      </c>
      <c r="G27" s="21">
        <v>1840</v>
      </c>
      <c r="H27" s="21">
        <v>1920</v>
      </c>
      <c r="I27" s="21">
        <v>1850</v>
      </c>
      <c r="J27" s="21">
        <v>1770</v>
      </c>
      <c r="K27" s="21">
        <v>1820</v>
      </c>
      <c r="L27" s="25">
        <f t="shared" si="0"/>
        <v>1840</v>
      </c>
      <c r="M27" s="25">
        <f t="shared" si="7"/>
        <v>48.579831205964474</v>
      </c>
      <c r="N27" s="1">
        <f t="shared" si="8"/>
        <v>2.6402082177154607</v>
      </c>
      <c r="P27" s="21" t="s">
        <v>134</v>
      </c>
      <c r="Q27" s="25">
        <f t="shared" si="9"/>
        <v>4857.9831205964474</v>
      </c>
    </row>
    <row r="28" spans="1:17" ht="13.5" customHeight="1" x14ac:dyDescent="0.15">
      <c r="A28" t="s">
        <v>4</v>
      </c>
      <c r="B28">
        <v>1</v>
      </c>
      <c r="C28" t="s">
        <v>112</v>
      </c>
      <c r="D28" t="s">
        <v>132</v>
      </c>
      <c r="E28" t="s">
        <v>294</v>
      </c>
      <c r="F28" t="s">
        <v>130</v>
      </c>
      <c r="G28" s="21">
        <v>1100</v>
      </c>
      <c r="H28" s="21">
        <v>1130</v>
      </c>
      <c r="I28" s="21">
        <v>1210</v>
      </c>
      <c r="J28" s="21">
        <v>1160</v>
      </c>
      <c r="K28" s="21">
        <v>1190</v>
      </c>
      <c r="L28" s="25">
        <f t="shared" si="0"/>
        <v>1158</v>
      </c>
      <c r="M28" s="25">
        <f t="shared" si="7"/>
        <v>39.698866482558415</v>
      </c>
      <c r="N28" s="1">
        <f t="shared" si="8"/>
        <v>3.4282268119653208</v>
      </c>
      <c r="P28" s="21" t="s">
        <v>134</v>
      </c>
      <c r="Q28" s="25">
        <f t="shared" si="9"/>
        <v>3969.8866482558415</v>
      </c>
    </row>
    <row r="29" spans="1:17" ht="13.5" customHeight="1" x14ac:dyDescent="0.15">
      <c r="A29" t="s">
        <v>4</v>
      </c>
      <c r="B29">
        <v>1</v>
      </c>
      <c r="C29" t="s">
        <v>112</v>
      </c>
      <c r="D29" t="s">
        <v>129</v>
      </c>
      <c r="E29" t="s">
        <v>290</v>
      </c>
      <c r="F29" t="s">
        <v>130</v>
      </c>
      <c r="G29" s="21">
        <v>393</v>
      </c>
      <c r="H29" s="21">
        <v>380</v>
      </c>
      <c r="I29" s="21">
        <v>371</v>
      </c>
      <c r="J29" s="21">
        <v>372</v>
      </c>
      <c r="K29" s="21">
        <v>373</v>
      </c>
      <c r="L29" s="25">
        <f t="shared" si="0"/>
        <v>377.8</v>
      </c>
      <c r="M29" s="25">
        <f t="shared" si="7"/>
        <v>8.2316462509026707</v>
      </c>
      <c r="N29" s="1">
        <f t="shared" si="8"/>
        <v>2.1788370171791085</v>
      </c>
      <c r="P29" s="21" t="s">
        <v>134</v>
      </c>
      <c r="Q29" s="25">
        <f t="shared" si="9"/>
        <v>823.16462509026724</v>
      </c>
    </row>
    <row r="30" spans="1:17" ht="13.5" customHeight="1" x14ac:dyDescent="0.15">
      <c r="A30" t="s">
        <v>4</v>
      </c>
      <c r="B30">
        <v>3</v>
      </c>
      <c r="C30" t="s">
        <v>128</v>
      </c>
      <c r="D30" t="s">
        <v>132</v>
      </c>
      <c r="F30" t="s">
        <v>130</v>
      </c>
      <c r="G30" s="1">
        <v>3.25</v>
      </c>
      <c r="H30" s="1"/>
      <c r="I30" s="1"/>
      <c r="J30" s="1"/>
      <c r="K30" s="1"/>
      <c r="L30" s="2">
        <f t="shared" si="0"/>
        <v>3.25</v>
      </c>
      <c r="M30" s="2"/>
      <c r="N30" s="1"/>
      <c r="O30" s="2">
        <f>L30*$I$1</f>
        <v>3.2825000000000002</v>
      </c>
      <c r="P30" s="1" t="s">
        <v>131</v>
      </c>
      <c r="Q30" s="2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/>
  </sheetViews>
  <sheetFormatPr defaultRowHeight="13.5" x14ac:dyDescent="0.15"/>
  <cols>
    <col min="1" max="1" width="10" customWidth="1"/>
  </cols>
  <sheetData>
    <row r="1" spans="1:17" ht="13.5" customHeight="1" x14ac:dyDescent="0.15">
      <c r="A1" s="26">
        <v>42788</v>
      </c>
      <c r="B1" s="29" t="s">
        <v>295</v>
      </c>
      <c r="D1" t="s">
        <v>296</v>
      </c>
      <c r="E1" t="s">
        <v>73</v>
      </c>
      <c r="F1" s="13">
        <v>1.03</v>
      </c>
      <c r="I1" s="1">
        <v>1.01</v>
      </c>
    </row>
    <row r="2" spans="1:17" ht="13.5" customHeight="1" x14ac:dyDescent="0.15">
      <c r="A2" t="s">
        <v>28</v>
      </c>
      <c r="B2" t="s">
        <v>29</v>
      </c>
      <c r="C2" t="s">
        <v>120</v>
      </c>
      <c r="D2" t="s">
        <v>121</v>
      </c>
      <c r="E2" t="s">
        <v>122</v>
      </c>
      <c r="F2" t="s">
        <v>123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26</v>
      </c>
      <c r="M2" t="s">
        <v>27</v>
      </c>
      <c r="N2" t="s">
        <v>124</v>
      </c>
      <c r="O2" s="21" t="s">
        <v>125</v>
      </c>
      <c r="P2" t="s">
        <v>126</v>
      </c>
      <c r="Q2" t="s">
        <v>127</v>
      </c>
    </row>
    <row r="3" spans="1:17" ht="13.5" customHeight="1" x14ac:dyDescent="0.15">
      <c r="A3" t="s">
        <v>1</v>
      </c>
      <c r="B3">
        <v>1</v>
      </c>
      <c r="C3" s="27" t="s">
        <v>146</v>
      </c>
      <c r="D3" s="30" t="s">
        <v>156</v>
      </c>
      <c r="E3" t="s">
        <v>297</v>
      </c>
      <c r="F3" s="27" t="s">
        <v>298</v>
      </c>
      <c r="G3" s="1">
        <v>0.17</v>
      </c>
      <c r="H3" s="1">
        <v>0.16</v>
      </c>
      <c r="I3" s="1">
        <v>0.16</v>
      </c>
      <c r="J3" s="1">
        <v>0.17</v>
      </c>
      <c r="K3" s="1">
        <v>0.17</v>
      </c>
      <c r="L3" s="2">
        <f t="shared" ref="L3:L36" si="0">AVERAGE(G3:K3)</f>
        <v>0.16600000000000001</v>
      </c>
      <c r="M3" s="2">
        <f t="shared" ref="M3:M36" si="1">_xlfn.STDEV.P(G3:K3)</f>
        <v>4.8989794855663609E-3</v>
      </c>
      <c r="N3" s="1">
        <f t="shared" ref="N3:N36" si="2">M3/L3*100</f>
        <v>2.9511924611845544</v>
      </c>
      <c r="O3" s="2">
        <f>L3*$F$1</f>
        <v>0.17098000000000002</v>
      </c>
      <c r="P3" s="1" t="s">
        <v>299</v>
      </c>
      <c r="Q3" s="2">
        <f t="shared" ref="Q3:Q36" si="3">L3*N3</f>
        <v>0.48989794855663604</v>
      </c>
    </row>
    <row r="4" spans="1:17" ht="13.5" customHeight="1" x14ac:dyDescent="0.15">
      <c r="A4" t="s">
        <v>1</v>
      </c>
      <c r="B4">
        <v>1</v>
      </c>
      <c r="C4" s="27" t="s">
        <v>300</v>
      </c>
      <c r="D4" s="30" t="s">
        <v>301</v>
      </c>
      <c r="E4" t="s">
        <v>302</v>
      </c>
      <c r="F4" s="27" t="s">
        <v>298</v>
      </c>
      <c r="G4" s="1">
        <v>0.18</v>
      </c>
      <c r="H4" s="1">
        <v>0.16</v>
      </c>
      <c r="I4" s="1">
        <v>0.17</v>
      </c>
      <c r="J4" s="1">
        <v>0.18</v>
      </c>
      <c r="K4" s="1">
        <v>0.17</v>
      </c>
      <c r="L4" s="2">
        <f t="shared" si="0"/>
        <v>0.17199999999999999</v>
      </c>
      <c r="M4" s="2">
        <f t="shared" si="1"/>
        <v>7.4833147735478781E-3</v>
      </c>
      <c r="N4" s="1">
        <f t="shared" si="2"/>
        <v>4.3507644032255106</v>
      </c>
      <c r="O4" s="2">
        <f>L4*$F$1</f>
        <v>0.17715999999999998</v>
      </c>
      <c r="P4" s="1" t="s">
        <v>299</v>
      </c>
      <c r="Q4" s="2">
        <f t="shared" si="3"/>
        <v>0.74833147735478778</v>
      </c>
    </row>
    <row r="5" spans="1:17" ht="13.5" customHeight="1" x14ac:dyDescent="0.15">
      <c r="A5" t="s">
        <v>1</v>
      </c>
      <c r="B5">
        <v>1</v>
      </c>
      <c r="C5" s="27" t="s">
        <v>300</v>
      </c>
      <c r="D5" s="30" t="s">
        <v>301</v>
      </c>
      <c r="E5" t="s">
        <v>303</v>
      </c>
      <c r="F5" s="27" t="s">
        <v>298</v>
      </c>
      <c r="G5" s="1">
        <v>0.18</v>
      </c>
      <c r="H5" s="1">
        <v>0.17</v>
      </c>
      <c r="I5" s="1">
        <v>0.17</v>
      </c>
      <c r="J5" s="1">
        <v>0.17</v>
      </c>
      <c r="K5" s="1">
        <v>0.17</v>
      </c>
      <c r="L5" s="2">
        <f t="shared" si="0"/>
        <v>0.17200000000000001</v>
      </c>
      <c r="M5" s="2">
        <f t="shared" si="1"/>
        <v>3.9999999999999923E-3</v>
      </c>
      <c r="N5" s="1">
        <f t="shared" si="2"/>
        <v>2.3255813953488325</v>
      </c>
      <c r="O5" s="2">
        <f>L5*$F$1</f>
        <v>0.17716000000000001</v>
      </c>
      <c r="P5" s="1" t="s">
        <v>299</v>
      </c>
      <c r="Q5" s="2">
        <f t="shared" si="3"/>
        <v>0.39999999999999919</v>
      </c>
    </row>
    <row r="6" spans="1:17" ht="13.5" customHeight="1" x14ac:dyDescent="0.15">
      <c r="A6" t="s">
        <v>1</v>
      </c>
      <c r="B6">
        <v>1</v>
      </c>
      <c r="C6" s="27" t="s">
        <v>300</v>
      </c>
      <c r="D6" s="30" t="s">
        <v>301</v>
      </c>
      <c r="E6" t="s">
        <v>304</v>
      </c>
      <c r="F6" s="27" t="s">
        <v>298</v>
      </c>
      <c r="G6" s="1">
        <v>0.17</v>
      </c>
      <c r="H6" s="1">
        <v>0.18</v>
      </c>
      <c r="I6" s="1">
        <v>0.18</v>
      </c>
      <c r="J6" s="1">
        <v>0.18</v>
      </c>
      <c r="K6" s="1">
        <v>0.17</v>
      </c>
      <c r="L6" s="2">
        <f t="shared" si="0"/>
        <v>0.17599999999999999</v>
      </c>
      <c r="M6" s="2">
        <f t="shared" si="1"/>
        <v>4.898979485566347E-3</v>
      </c>
      <c r="N6" s="1">
        <f t="shared" si="2"/>
        <v>2.7835110713445155</v>
      </c>
      <c r="O6" s="2">
        <f>L6*$F$1</f>
        <v>0.18128</v>
      </c>
      <c r="P6" s="1" t="s">
        <v>299</v>
      </c>
      <c r="Q6" s="2">
        <f t="shared" si="3"/>
        <v>0.48989794855663471</v>
      </c>
    </row>
    <row r="7" spans="1:17" ht="13.5" customHeight="1" x14ac:dyDescent="0.15">
      <c r="A7" t="s">
        <v>1</v>
      </c>
      <c r="B7">
        <v>1</v>
      </c>
      <c r="C7" s="27" t="s">
        <v>300</v>
      </c>
      <c r="D7" s="30" t="s">
        <v>156</v>
      </c>
      <c r="F7" s="27" t="s">
        <v>298</v>
      </c>
      <c r="G7" s="1">
        <v>0.16</v>
      </c>
      <c r="H7" s="1">
        <v>0.16</v>
      </c>
      <c r="I7" s="1">
        <v>0.15</v>
      </c>
      <c r="J7" s="1">
        <v>0.16</v>
      </c>
      <c r="K7" s="1">
        <v>0.15</v>
      </c>
      <c r="L7" s="2">
        <f t="shared" si="0"/>
        <v>0.156</v>
      </c>
      <c r="M7" s="2">
        <f t="shared" si="1"/>
        <v>4.89897948556636E-3</v>
      </c>
      <c r="N7" s="1">
        <f t="shared" si="2"/>
        <v>3.1403714651066408</v>
      </c>
      <c r="O7" s="2">
        <f>L7*$F$1</f>
        <v>0.16068000000000002</v>
      </c>
      <c r="P7" s="1" t="s">
        <v>159</v>
      </c>
      <c r="Q7" s="2">
        <f t="shared" si="3"/>
        <v>0.48989794855663599</v>
      </c>
    </row>
    <row r="8" spans="1:17" ht="13.5" customHeight="1" x14ac:dyDescent="0.15">
      <c r="A8" t="s">
        <v>1</v>
      </c>
      <c r="B8">
        <v>2</v>
      </c>
      <c r="C8" s="27" t="s">
        <v>146</v>
      </c>
      <c r="D8" s="30" t="s">
        <v>156</v>
      </c>
      <c r="E8" t="s">
        <v>142</v>
      </c>
      <c r="F8" s="27" t="s">
        <v>305</v>
      </c>
      <c r="G8" s="1">
        <v>2.08</v>
      </c>
      <c r="H8" s="1">
        <v>2.11</v>
      </c>
      <c r="I8" s="1">
        <v>2.12</v>
      </c>
      <c r="J8" s="1">
        <v>2.13</v>
      </c>
      <c r="K8" s="1">
        <v>2.14</v>
      </c>
      <c r="L8" s="2">
        <f t="shared" si="0"/>
        <v>2.1160000000000001</v>
      </c>
      <c r="M8" s="2">
        <f t="shared" si="1"/>
        <v>2.0591260281974003E-2</v>
      </c>
      <c r="N8" s="1">
        <f t="shared" si="2"/>
        <v>0.97312194149215514</v>
      </c>
      <c r="O8" s="2">
        <f>L8*$F$1</f>
        <v>2.1794800000000003</v>
      </c>
      <c r="P8" s="1" t="s">
        <v>159</v>
      </c>
      <c r="Q8" s="2">
        <f t="shared" si="3"/>
        <v>2.0591260281974004</v>
      </c>
    </row>
    <row r="9" spans="1:17" ht="13.5" customHeight="1" x14ac:dyDescent="0.15">
      <c r="A9" t="s">
        <v>1</v>
      </c>
      <c r="B9">
        <v>2</v>
      </c>
      <c r="C9" s="27" t="s">
        <v>300</v>
      </c>
      <c r="D9" s="30" t="s">
        <v>306</v>
      </c>
      <c r="E9" t="s">
        <v>141</v>
      </c>
      <c r="F9" s="27" t="s">
        <v>133</v>
      </c>
      <c r="G9" s="1">
        <v>2.04</v>
      </c>
      <c r="H9" s="1">
        <v>2.06</v>
      </c>
      <c r="I9" s="1">
        <v>2.08</v>
      </c>
      <c r="J9" s="1">
        <v>2.0499999999999998</v>
      </c>
      <c r="K9" s="1">
        <v>2.02</v>
      </c>
      <c r="L9" s="2">
        <f t="shared" si="0"/>
        <v>2.0499999999999998</v>
      </c>
      <c r="M9" s="2">
        <f t="shared" si="1"/>
        <v>2.0000000000000018E-2</v>
      </c>
      <c r="N9" s="1">
        <f t="shared" si="2"/>
        <v>0.97560975609756184</v>
      </c>
      <c r="O9" s="2">
        <f>L9*$F$1</f>
        <v>2.1114999999999999</v>
      </c>
      <c r="P9" s="1" t="s">
        <v>299</v>
      </c>
      <c r="Q9" s="2">
        <f t="shared" si="3"/>
        <v>2.0000000000000018</v>
      </c>
    </row>
    <row r="10" spans="1:17" ht="13.5" customHeight="1" x14ac:dyDescent="0.15">
      <c r="A10" t="s">
        <v>1</v>
      </c>
      <c r="B10">
        <v>2</v>
      </c>
      <c r="C10" s="27" t="s">
        <v>300</v>
      </c>
      <c r="D10" s="30" t="s">
        <v>156</v>
      </c>
      <c r="F10" s="27" t="s">
        <v>305</v>
      </c>
      <c r="G10" s="1">
        <v>2.08</v>
      </c>
      <c r="H10" s="1">
        <v>2.12</v>
      </c>
      <c r="I10" s="1">
        <v>2.08</v>
      </c>
      <c r="J10" s="1">
        <v>2.09</v>
      </c>
      <c r="K10" s="1">
        <v>2.11</v>
      </c>
      <c r="L10" s="2">
        <f t="shared" si="0"/>
        <v>2.0960000000000001</v>
      </c>
      <c r="M10" s="2">
        <f t="shared" si="1"/>
        <v>1.6248076809271914E-2</v>
      </c>
      <c r="N10" s="1">
        <f t="shared" si="2"/>
        <v>0.77519450425915615</v>
      </c>
      <c r="O10" s="2">
        <f>L10*$F$1</f>
        <v>2.1588800000000004</v>
      </c>
      <c r="P10" s="1" t="s">
        <v>159</v>
      </c>
      <c r="Q10" s="2">
        <f t="shared" si="3"/>
        <v>1.6248076809271914</v>
      </c>
    </row>
    <row r="11" spans="1:17" ht="13.5" customHeight="1" x14ac:dyDescent="0.15">
      <c r="A11" t="s">
        <v>1</v>
      </c>
      <c r="B11">
        <v>2</v>
      </c>
      <c r="C11" s="27" t="s">
        <v>300</v>
      </c>
      <c r="D11" s="30" t="s">
        <v>306</v>
      </c>
      <c r="E11" t="s">
        <v>307</v>
      </c>
      <c r="F11" s="27" t="s">
        <v>133</v>
      </c>
      <c r="G11" s="1">
        <v>1.73</v>
      </c>
      <c r="H11" s="1">
        <v>1.75</v>
      </c>
      <c r="I11" s="1">
        <v>1.73</v>
      </c>
      <c r="J11" s="1">
        <v>1.71</v>
      </c>
      <c r="K11" s="1">
        <v>1.71</v>
      </c>
      <c r="L11" s="2">
        <f t="shared" si="0"/>
        <v>1.7259999999999998</v>
      </c>
      <c r="M11" s="2">
        <f t="shared" si="1"/>
        <v>1.4966629547095779E-2</v>
      </c>
      <c r="N11" s="1">
        <f t="shared" si="2"/>
        <v>0.86712801547484242</v>
      </c>
      <c r="O11" s="2">
        <f>L11*$F$1</f>
        <v>1.7777799999999997</v>
      </c>
      <c r="P11" s="1" t="s">
        <v>163</v>
      </c>
      <c r="Q11" s="2">
        <f t="shared" si="3"/>
        <v>1.4966629547095778</v>
      </c>
    </row>
    <row r="12" spans="1:17" ht="13.5" customHeight="1" x14ac:dyDescent="0.15">
      <c r="A12" t="s">
        <v>1</v>
      </c>
      <c r="B12">
        <v>2</v>
      </c>
      <c r="C12" s="27" t="s">
        <v>164</v>
      </c>
      <c r="D12" s="30" t="s">
        <v>156</v>
      </c>
      <c r="E12" t="s">
        <v>158</v>
      </c>
      <c r="F12" s="27" t="s">
        <v>133</v>
      </c>
      <c r="G12" s="1">
        <v>1.88</v>
      </c>
      <c r="H12" s="1">
        <v>1.87</v>
      </c>
      <c r="I12" s="1">
        <v>1.91</v>
      </c>
      <c r="J12" s="1">
        <v>1.95</v>
      </c>
      <c r="K12" s="1">
        <v>1.93</v>
      </c>
      <c r="L12" s="2">
        <f t="shared" si="0"/>
        <v>1.9080000000000001</v>
      </c>
      <c r="M12" s="2">
        <f t="shared" si="1"/>
        <v>2.9933259094191502E-2</v>
      </c>
      <c r="N12" s="1">
        <f t="shared" si="2"/>
        <v>1.5688290929869759</v>
      </c>
      <c r="O12" s="2">
        <f>L12*$F$1</f>
        <v>1.9652400000000001</v>
      </c>
      <c r="P12" s="1" t="s">
        <v>299</v>
      </c>
      <c r="Q12" s="2">
        <f t="shared" si="3"/>
        <v>2.9933259094191502</v>
      </c>
    </row>
    <row r="13" spans="1:17" ht="13.5" customHeight="1" x14ac:dyDescent="0.15">
      <c r="A13" t="s">
        <v>4</v>
      </c>
      <c r="B13">
        <v>1</v>
      </c>
      <c r="C13" t="s">
        <v>128</v>
      </c>
      <c r="D13" t="s">
        <v>132</v>
      </c>
      <c r="E13" t="s">
        <v>308</v>
      </c>
      <c r="F13" t="s">
        <v>309</v>
      </c>
      <c r="G13" s="1">
        <v>0.97</v>
      </c>
      <c r="H13" s="1">
        <v>0.95</v>
      </c>
      <c r="I13" s="1">
        <v>0.95</v>
      </c>
      <c r="J13" s="1">
        <v>0.96</v>
      </c>
      <c r="K13" s="1">
        <v>0.98</v>
      </c>
      <c r="L13" s="2">
        <f t="shared" si="0"/>
        <v>0.96200000000000008</v>
      </c>
      <c r="M13" s="2">
        <f t="shared" si="1"/>
        <v>1.1661903789690613E-2</v>
      </c>
      <c r="N13" s="1">
        <f t="shared" si="2"/>
        <v>1.2122561111944503</v>
      </c>
      <c r="O13" s="2">
        <f>L13*$I$1</f>
        <v>0.97162000000000004</v>
      </c>
      <c r="P13" s="1" t="s">
        <v>131</v>
      </c>
      <c r="Q13" s="2">
        <f t="shared" si="3"/>
        <v>1.1661903789690613</v>
      </c>
    </row>
    <row r="14" spans="1:17" ht="13.5" customHeight="1" x14ac:dyDescent="0.15">
      <c r="A14" t="s">
        <v>4</v>
      </c>
      <c r="B14">
        <v>1</v>
      </c>
      <c r="C14" t="s">
        <v>128</v>
      </c>
      <c r="D14" t="s">
        <v>310</v>
      </c>
      <c r="E14" t="s">
        <v>311</v>
      </c>
      <c r="F14" t="s">
        <v>130</v>
      </c>
      <c r="G14" s="1">
        <v>0.85</v>
      </c>
      <c r="H14" s="1">
        <v>0.89</v>
      </c>
      <c r="I14" s="1">
        <v>0.9</v>
      </c>
      <c r="J14" s="1">
        <v>0.89</v>
      </c>
      <c r="K14" s="1">
        <v>0.91</v>
      </c>
      <c r="L14" s="2">
        <f t="shared" si="0"/>
        <v>0.88800000000000012</v>
      </c>
      <c r="M14" s="2">
        <f t="shared" si="1"/>
        <v>2.0396078054371158E-2</v>
      </c>
      <c r="N14" s="1">
        <f t="shared" si="2"/>
        <v>2.2968556367535085</v>
      </c>
      <c r="O14" s="2">
        <f>L14*$I$1</f>
        <v>0.89688000000000012</v>
      </c>
      <c r="P14" s="1" t="s">
        <v>131</v>
      </c>
      <c r="Q14" s="2">
        <f t="shared" si="3"/>
        <v>2.0396078054371158</v>
      </c>
    </row>
    <row r="15" spans="1:17" ht="13.5" customHeight="1" x14ac:dyDescent="0.15">
      <c r="A15" t="s">
        <v>4</v>
      </c>
      <c r="B15">
        <v>1</v>
      </c>
      <c r="C15" t="s">
        <v>128</v>
      </c>
      <c r="D15" t="s">
        <v>312</v>
      </c>
      <c r="E15" t="s">
        <v>313</v>
      </c>
      <c r="F15" t="s">
        <v>130</v>
      </c>
      <c r="G15" s="1">
        <v>0.91</v>
      </c>
      <c r="H15" s="1">
        <v>0.93</v>
      </c>
      <c r="I15" s="1">
        <v>0.94</v>
      </c>
      <c r="J15" s="1">
        <v>0.93</v>
      </c>
      <c r="K15" s="1">
        <v>0.94</v>
      </c>
      <c r="L15" s="2">
        <f t="shared" si="0"/>
        <v>0.93</v>
      </c>
      <c r="M15" s="2">
        <f t="shared" si="1"/>
        <v>1.0954451150103291E-2</v>
      </c>
      <c r="N15" s="1">
        <f t="shared" si="2"/>
        <v>1.1778979731293862</v>
      </c>
      <c r="O15" s="2">
        <f>L15*$I$1</f>
        <v>0.93930000000000002</v>
      </c>
      <c r="P15" s="1" t="s">
        <v>131</v>
      </c>
      <c r="Q15" s="2">
        <f t="shared" si="3"/>
        <v>1.0954451150103293</v>
      </c>
    </row>
    <row r="16" spans="1:17" ht="13.5" customHeight="1" x14ac:dyDescent="0.15">
      <c r="A16" t="s">
        <v>4</v>
      </c>
      <c r="B16">
        <v>1</v>
      </c>
      <c r="C16" t="s">
        <v>128</v>
      </c>
      <c r="D16" t="s">
        <v>312</v>
      </c>
      <c r="E16" t="s">
        <v>314</v>
      </c>
      <c r="F16" t="s">
        <v>130</v>
      </c>
      <c r="G16" s="1">
        <v>0.84</v>
      </c>
      <c r="H16" s="1">
        <v>0.84</v>
      </c>
      <c r="I16" s="1">
        <v>0.86</v>
      </c>
      <c r="J16" s="1">
        <v>0.85</v>
      </c>
      <c r="K16" s="1">
        <v>0.87</v>
      </c>
      <c r="L16" s="2">
        <f t="shared" si="0"/>
        <v>0.85199999999999998</v>
      </c>
      <c r="M16" s="2">
        <f t="shared" si="1"/>
        <v>1.1661903789690611E-2</v>
      </c>
      <c r="N16" s="1">
        <f t="shared" si="2"/>
        <v>1.3687680504331703</v>
      </c>
      <c r="O16" s="2">
        <f>L16*$I$1</f>
        <v>0.86051999999999995</v>
      </c>
      <c r="P16" s="1" t="s">
        <v>315</v>
      </c>
      <c r="Q16" s="2">
        <f t="shared" si="3"/>
        <v>1.1661903789690611</v>
      </c>
    </row>
    <row r="17" spans="1:17" ht="13.5" customHeight="1" x14ac:dyDescent="0.15">
      <c r="A17" t="s">
        <v>4</v>
      </c>
      <c r="B17">
        <v>1</v>
      </c>
      <c r="C17" t="s">
        <v>128</v>
      </c>
      <c r="D17" t="s">
        <v>310</v>
      </c>
      <c r="E17" t="s">
        <v>180</v>
      </c>
      <c r="F17" t="s">
        <v>309</v>
      </c>
      <c r="G17" s="1">
        <v>0.82</v>
      </c>
      <c r="H17" s="1">
        <v>0.82</v>
      </c>
      <c r="I17" s="1">
        <v>0.82</v>
      </c>
      <c r="J17" s="1">
        <v>0.83</v>
      </c>
      <c r="K17" s="1">
        <v>0.82</v>
      </c>
      <c r="L17" s="2">
        <f t="shared" si="0"/>
        <v>0.82200000000000006</v>
      </c>
      <c r="M17" s="2">
        <f t="shared" si="1"/>
        <v>4.0000000000000036E-3</v>
      </c>
      <c r="N17" s="1">
        <f t="shared" si="2"/>
        <v>0.4866180048661804</v>
      </c>
      <c r="O17" s="2">
        <f>L17*$I$1</f>
        <v>0.83022000000000007</v>
      </c>
      <c r="P17" s="1" t="s">
        <v>315</v>
      </c>
      <c r="Q17" s="2">
        <f t="shared" si="3"/>
        <v>0.4000000000000003</v>
      </c>
    </row>
    <row r="18" spans="1:17" ht="13.5" customHeight="1" x14ac:dyDescent="0.15">
      <c r="A18" t="s">
        <v>4</v>
      </c>
      <c r="B18">
        <v>1</v>
      </c>
      <c r="C18" t="s">
        <v>128</v>
      </c>
      <c r="D18" t="s">
        <v>132</v>
      </c>
      <c r="E18" t="s">
        <v>178</v>
      </c>
      <c r="F18" t="s">
        <v>309</v>
      </c>
      <c r="G18" s="1">
        <v>0.93</v>
      </c>
      <c r="H18" s="1">
        <v>0.94</v>
      </c>
      <c r="I18" s="1">
        <v>0.95</v>
      </c>
      <c r="J18" s="1">
        <v>0.94</v>
      </c>
      <c r="K18" s="1">
        <v>0.95</v>
      </c>
      <c r="L18" s="2">
        <f t="shared" si="0"/>
        <v>0.94199999999999995</v>
      </c>
      <c r="M18" s="2">
        <f t="shared" si="1"/>
        <v>7.4833147735478538E-3</v>
      </c>
      <c r="N18" s="1">
        <f t="shared" si="2"/>
        <v>0.79440708848703345</v>
      </c>
      <c r="O18" s="2">
        <f>L18*$I$1</f>
        <v>0.95141999999999993</v>
      </c>
      <c r="P18" s="1" t="s">
        <v>131</v>
      </c>
      <c r="Q18" s="2">
        <f t="shared" si="3"/>
        <v>0.74833147735478545</v>
      </c>
    </row>
    <row r="19" spans="1:17" ht="13.5" customHeight="1" x14ac:dyDescent="0.15">
      <c r="A19" t="s">
        <v>4</v>
      </c>
      <c r="B19">
        <v>2</v>
      </c>
      <c r="C19" t="s">
        <v>128</v>
      </c>
      <c r="D19" t="s">
        <v>310</v>
      </c>
      <c r="F19" t="s">
        <v>130</v>
      </c>
      <c r="G19" s="1">
        <v>1.31</v>
      </c>
      <c r="H19" s="1">
        <v>1.32</v>
      </c>
      <c r="I19" s="1">
        <v>1.35</v>
      </c>
      <c r="J19" s="1">
        <v>1.35</v>
      </c>
      <c r="K19" s="1">
        <v>1.34</v>
      </c>
      <c r="L19" s="2">
        <f t="shared" si="0"/>
        <v>1.3340000000000001</v>
      </c>
      <c r="M19" s="2">
        <f t="shared" si="1"/>
        <v>1.6248076809271934E-2</v>
      </c>
      <c r="N19" s="1">
        <f t="shared" si="2"/>
        <v>1.217996762314238</v>
      </c>
      <c r="O19" s="2">
        <f>L19*$I$1</f>
        <v>1.34734</v>
      </c>
      <c r="P19" s="1" t="s">
        <v>316</v>
      </c>
      <c r="Q19" s="2">
        <f t="shared" si="3"/>
        <v>1.6248076809271936</v>
      </c>
    </row>
    <row r="20" spans="1:17" ht="13.5" customHeight="1" x14ac:dyDescent="0.15">
      <c r="A20" t="s">
        <v>4</v>
      </c>
      <c r="B20">
        <v>2</v>
      </c>
      <c r="C20" t="s">
        <v>112</v>
      </c>
      <c r="D20" t="s">
        <v>317</v>
      </c>
      <c r="F20" t="s">
        <v>228</v>
      </c>
      <c r="G20" s="21">
        <v>740</v>
      </c>
      <c r="H20" s="21">
        <v>705</v>
      </c>
      <c r="I20" s="21">
        <v>705</v>
      </c>
      <c r="J20" s="21">
        <v>730</v>
      </c>
      <c r="K20" s="21">
        <v>709</v>
      </c>
      <c r="L20" s="25">
        <f t="shared" si="0"/>
        <v>717.8</v>
      </c>
      <c r="M20" s="25">
        <f t="shared" si="1"/>
        <v>14.469277798148738</v>
      </c>
      <c r="N20" s="1">
        <f t="shared" si="2"/>
        <v>2.0157812480006601</v>
      </c>
      <c r="P20" s="21" t="s">
        <v>184</v>
      </c>
      <c r="Q20" s="25">
        <f t="shared" si="3"/>
        <v>1446.9277798148737</v>
      </c>
    </row>
    <row r="21" spans="1:17" ht="13.5" customHeight="1" x14ac:dyDescent="0.15">
      <c r="A21" t="s">
        <v>4</v>
      </c>
      <c r="B21">
        <v>3</v>
      </c>
      <c r="C21" t="s">
        <v>128</v>
      </c>
      <c r="D21" t="s">
        <v>129</v>
      </c>
      <c r="F21" t="s">
        <v>309</v>
      </c>
      <c r="G21" s="1">
        <v>1.45</v>
      </c>
      <c r="H21" s="1">
        <v>1.43</v>
      </c>
      <c r="I21" s="1">
        <v>1.43</v>
      </c>
      <c r="J21" s="1">
        <v>1.45</v>
      </c>
      <c r="K21" s="1">
        <v>1.44</v>
      </c>
      <c r="L21" s="2">
        <f t="shared" si="0"/>
        <v>1.44</v>
      </c>
      <c r="M21" s="2">
        <f t="shared" si="1"/>
        <v>8.9442719099991665E-3</v>
      </c>
      <c r="N21" s="1">
        <f t="shared" si="2"/>
        <v>0.62112999374994204</v>
      </c>
      <c r="O21" s="2">
        <f>L21*$I$1</f>
        <v>1.4543999999999999</v>
      </c>
      <c r="P21" s="1" t="s">
        <v>316</v>
      </c>
      <c r="Q21" s="2">
        <f t="shared" si="3"/>
        <v>0.89442719099991652</v>
      </c>
    </row>
    <row r="22" spans="1:17" ht="13.5" customHeight="1" x14ac:dyDescent="0.15">
      <c r="A22" t="s">
        <v>4</v>
      </c>
      <c r="B22">
        <v>3</v>
      </c>
      <c r="C22" t="s">
        <v>112</v>
      </c>
      <c r="D22" t="s">
        <v>129</v>
      </c>
      <c r="F22" t="s">
        <v>130</v>
      </c>
      <c r="G22" s="21">
        <v>656</v>
      </c>
      <c r="H22" s="21">
        <v>672</v>
      </c>
      <c r="I22" s="21">
        <v>666</v>
      </c>
      <c r="J22" s="21">
        <v>652</v>
      </c>
      <c r="K22" s="21">
        <v>631</v>
      </c>
      <c r="L22" s="25">
        <f t="shared" si="0"/>
        <v>655.4</v>
      </c>
      <c r="M22" s="25">
        <f t="shared" si="1"/>
        <v>14.108153670838718</v>
      </c>
      <c r="N22" s="1">
        <f t="shared" si="2"/>
        <v>2.1526020248457001</v>
      </c>
      <c r="P22" s="21" t="s">
        <v>134</v>
      </c>
      <c r="Q22" s="25">
        <f t="shared" si="3"/>
        <v>1410.8153670838717</v>
      </c>
    </row>
    <row r="23" spans="1:17" ht="13.5" customHeight="1" x14ac:dyDescent="0.15">
      <c r="A23" t="s">
        <v>4</v>
      </c>
      <c r="B23">
        <v>1</v>
      </c>
      <c r="C23" t="s">
        <v>112</v>
      </c>
      <c r="D23" t="s">
        <v>132</v>
      </c>
      <c r="E23" t="s">
        <v>313</v>
      </c>
      <c r="F23" t="s">
        <v>130</v>
      </c>
      <c r="G23" s="21">
        <v>434</v>
      </c>
      <c r="H23" s="21">
        <v>477</v>
      </c>
      <c r="I23" s="21">
        <v>484</v>
      </c>
      <c r="J23" s="21">
        <v>495</v>
      </c>
      <c r="K23" s="21">
        <v>485</v>
      </c>
      <c r="L23" s="25">
        <f t="shared" si="0"/>
        <v>475</v>
      </c>
      <c r="M23" s="25">
        <f t="shared" si="1"/>
        <v>21.288494545176274</v>
      </c>
      <c r="N23" s="1">
        <f t="shared" si="2"/>
        <v>4.4817883253002684</v>
      </c>
      <c r="P23" s="21" t="s">
        <v>134</v>
      </c>
      <c r="Q23" s="25">
        <f t="shared" si="3"/>
        <v>2128.8494545176277</v>
      </c>
    </row>
    <row r="24" spans="1:17" ht="13.5" customHeight="1" x14ac:dyDescent="0.15">
      <c r="A24" t="s">
        <v>4</v>
      </c>
      <c r="B24">
        <v>1</v>
      </c>
      <c r="C24" t="s">
        <v>112</v>
      </c>
      <c r="D24" t="s">
        <v>132</v>
      </c>
      <c r="E24" t="s">
        <v>311</v>
      </c>
      <c r="F24" t="s">
        <v>130</v>
      </c>
      <c r="G24" s="21">
        <v>436</v>
      </c>
      <c r="H24" s="21">
        <v>435</v>
      </c>
      <c r="I24" s="21">
        <v>429</v>
      </c>
      <c r="J24" s="21">
        <v>476</v>
      </c>
      <c r="K24" s="21">
        <v>484</v>
      </c>
      <c r="L24" s="25">
        <f t="shared" si="0"/>
        <v>452</v>
      </c>
      <c r="M24" s="25">
        <f t="shared" si="1"/>
        <v>23.125743231299616</v>
      </c>
      <c r="N24" s="1">
        <f t="shared" si="2"/>
        <v>5.1163148741813309</v>
      </c>
      <c r="P24" s="21" t="s">
        <v>134</v>
      </c>
      <c r="Q24" s="25">
        <f t="shared" si="3"/>
        <v>2312.5743231299616</v>
      </c>
    </row>
    <row r="25" spans="1:17" ht="13.5" customHeight="1" x14ac:dyDescent="0.15">
      <c r="A25" t="s">
        <v>4</v>
      </c>
      <c r="B25">
        <v>1</v>
      </c>
      <c r="C25" t="s">
        <v>112</v>
      </c>
      <c r="D25" t="s">
        <v>132</v>
      </c>
      <c r="E25" t="s">
        <v>308</v>
      </c>
      <c r="F25" t="s">
        <v>130</v>
      </c>
      <c r="G25" s="21">
        <v>499</v>
      </c>
      <c r="H25" s="21">
        <v>475</v>
      </c>
      <c r="I25" s="21">
        <v>450</v>
      </c>
      <c r="J25" s="21">
        <v>420</v>
      </c>
      <c r="K25" s="21">
        <v>430</v>
      </c>
      <c r="L25" s="25">
        <f t="shared" si="0"/>
        <v>454.8</v>
      </c>
      <c r="M25" s="25">
        <f t="shared" si="1"/>
        <v>29.019993108200424</v>
      </c>
      <c r="N25" s="1">
        <f t="shared" si="2"/>
        <v>6.3808252216799515</v>
      </c>
      <c r="P25" s="21" t="s">
        <v>134</v>
      </c>
      <c r="Q25" s="25">
        <f t="shared" si="3"/>
        <v>2901.999310820042</v>
      </c>
    </row>
    <row r="26" spans="1:17" ht="13.5" customHeight="1" x14ac:dyDescent="0.15">
      <c r="A26" t="s">
        <v>4</v>
      </c>
      <c r="B26">
        <v>1</v>
      </c>
      <c r="C26" t="s">
        <v>112</v>
      </c>
      <c r="D26" t="s">
        <v>132</v>
      </c>
      <c r="E26" t="s">
        <v>314</v>
      </c>
      <c r="F26" t="s">
        <v>130</v>
      </c>
      <c r="G26" s="21">
        <v>385</v>
      </c>
      <c r="H26" s="21">
        <v>405</v>
      </c>
      <c r="I26" s="21">
        <v>430</v>
      </c>
      <c r="J26" s="21">
        <v>488</v>
      </c>
      <c r="K26" s="21">
        <v>453</v>
      </c>
      <c r="L26" s="25">
        <f t="shared" si="0"/>
        <v>432.2</v>
      </c>
      <c r="M26" s="25">
        <f t="shared" si="1"/>
        <v>36.107616924964738</v>
      </c>
      <c r="N26" s="1">
        <f t="shared" si="2"/>
        <v>8.3543768914772656</v>
      </c>
      <c r="P26" s="21" t="s">
        <v>134</v>
      </c>
      <c r="Q26" s="25">
        <f t="shared" si="3"/>
        <v>3610.7616924964741</v>
      </c>
    </row>
    <row r="27" spans="1:17" ht="13.5" customHeight="1" x14ac:dyDescent="0.15">
      <c r="A27" t="s">
        <v>4</v>
      </c>
      <c r="B27">
        <v>1</v>
      </c>
      <c r="C27" t="s">
        <v>112</v>
      </c>
      <c r="D27" t="s">
        <v>132</v>
      </c>
      <c r="E27" t="s">
        <v>180</v>
      </c>
      <c r="F27" t="s">
        <v>130</v>
      </c>
      <c r="G27" s="21">
        <v>382</v>
      </c>
      <c r="H27" s="21">
        <v>378</v>
      </c>
      <c r="I27" s="21">
        <v>372</v>
      </c>
      <c r="J27" s="21">
        <v>353</v>
      </c>
      <c r="K27" s="21">
        <v>375</v>
      </c>
      <c r="L27" s="25">
        <f t="shared" si="0"/>
        <v>372</v>
      </c>
      <c r="M27" s="25">
        <f t="shared" si="1"/>
        <v>10.059821071967434</v>
      </c>
      <c r="N27" s="1">
        <f t="shared" si="2"/>
        <v>2.7042529763353316</v>
      </c>
      <c r="P27" s="21" t="s">
        <v>134</v>
      </c>
      <c r="Q27" s="25">
        <f t="shared" si="3"/>
        <v>1005.9821071967433</v>
      </c>
    </row>
    <row r="28" spans="1:17" ht="13.5" customHeight="1" x14ac:dyDescent="0.15">
      <c r="A28" t="s">
        <v>4</v>
      </c>
      <c r="B28">
        <v>1</v>
      </c>
      <c r="C28" t="s">
        <v>112</v>
      </c>
      <c r="D28" t="s">
        <v>132</v>
      </c>
      <c r="E28" t="s">
        <v>178</v>
      </c>
      <c r="F28" t="s">
        <v>130</v>
      </c>
      <c r="G28" s="21">
        <v>525</v>
      </c>
      <c r="H28" s="21">
        <v>468</v>
      </c>
      <c r="I28" s="21">
        <v>546</v>
      </c>
      <c r="J28" s="21">
        <v>565</v>
      </c>
      <c r="K28" s="21">
        <v>536</v>
      </c>
      <c r="L28" s="25">
        <f t="shared" si="0"/>
        <v>528</v>
      </c>
      <c r="M28" s="25">
        <f t="shared" si="1"/>
        <v>32.759731378630079</v>
      </c>
      <c r="N28" s="1">
        <f t="shared" si="2"/>
        <v>6.204494579286</v>
      </c>
      <c r="P28" s="21" t="s">
        <v>134</v>
      </c>
      <c r="Q28" s="25">
        <f t="shared" si="3"/>
        <v>3275.9731378630081</v>
      </c>
    </row>
    <row r="29" spans="1:17" ht="13.5" customHeight="1" x14ac:dyDescent="0.15">
      <c r="A29" t="s">
        <v>4</v>
      </c>
      <c r="B29">
        <v>4</v>
      </c>
      <c r="C29" t="s">
        <v>128</v>
      </c>
      <c r="D29" t="s">
        <v>129</v>
      </c>
      <c r="F29" t="s">
        <v>130</v>
      </c>
      <c r="G29" s="1">
        <v>1.1200000000000001</v>
      </c>
      <c r="H29" s="1">
        <v>1.1299999999999999</v>
      </c>
      <c r="I29" s="1">
        <v>1.1399999999999999</v>
      </c>
      <c r="J29" s="1">
        <v>1.1200000000000001</v>
      </c>
      <c r="K29" s="1">
        <v>1.1299999999999999</v>
      </c>
      <c r="L29" s="2">
        <f t="shared" si="0"/>
        <v>1.1279999999999999</v>
      </c>
      <c r="M29" s="2">
        <f t="shared" si="1"/>
        <v>7.483314773547794E-3</v>
      </c>
      <c r="N29" s="1">
        <f t="shared" si="2"/>
        <v>0.66341443027905977</v>
      </c>
      <c r="O29" s="2">
        <f>L29*$I$1</f>
        <v>1.1392799999999998</v>
      </c>
      <c r="P29" s="1" t="s">
        <v>131</v>
      </c>
      <c r="Q29" s="2">
        <f t="shared" si="3"/>
        <v>0.74833147735477934</v>
      </c>
    </row>
    <row r="30" spans="1:17" ht="13.5" customHeight="1" x14ac:dyDescent="0.15">
      <c r="A30" t="s">
        <v>4</v>
      </c>
      <c r="B30">
        <v>1</v>
      </c>
      <c r="C30" t="s">
        <v>112</v>
      </c>
      <c r="D30" t="s">
        <v>129</v>
      </c>
      <c r="E30" t="s">
        <v>138</v>
      </c>
      <c r="F30" t="s">
        <v>130</v>
      </c>
      <c r="G30" s="21">
        <v>704</v>
      </c>
      <c r="H30" s="21">
        <v>725</v>
      </c>
      <c r="I30" s="21">
        <v>692</v>
      </c>
      <c r="J30" s="21">
        <v>695</v>
      </c>
      <c r="K30" s="21">
        <v>681</v>
      </c>
      <c r="L30" s="25">
        <f t="shared" si="0"/>
        <v>699.4</v>
      </c>
      <c r="M30" s="25">
        <f t="shared" si="1"/>
        <v>14.759403781996072</v>
      </c>
      <c r="N30" s="1">
        <f t="shared" si="2"/>
        <v>2.1102950789242314</v>
      </c>
      <c r="P30" s="21" t="s">
        <v>134</v>
      </c>
      <c r="Q30" s="25">
        <f t="shared" si="3"/>
        <v>1475.9403781996075</v>
      </c>
    </row>
    <row r="31" spans="1:17" ht="13.5" customHeight="1" x14ac:dyDescent="0.15">
      <c r="A31" t="s">
        <v>4</v>
      </c>
      <c r="B31">
        <v>1</v>
      </c>
      <c r="C31" t="s">
        <v>112</v>
      </c>
      <c r="D31" t="s">
        <v>129</v>
      </c>
      <c r="E31" t="s">
        <v>140</v>
      </c>
      <c r="F31" t="s">
        <v>130</v>
      </c>
      <c r="G31" s="21">
        <v>762</v>
      </c>
      <c r="H31" s="21">
        <v>772</v>
      </c>
      <c r="I31" s="21">
        <v>744</v>
      </c>
      <c r="J31" s="21">
        <v>728</v>
      </c>
      <c r="K31" s="21">
        <v>722</v>
      </c>
      <c r="L31" s="25">
        <f t="shared" si="0"/>
        <v>745.6</v>
      </c>
      <c r="M31" s="25">
        <f t="shared" si="1"/>
        <v>19.158288023724875</v>
      </c>
      <c r="N31" s="1">
        <f t="shared" si="2"/>
        <v>2.5695128787184647</v>
      </c>
      <c r="P31" s="21" t="s">
        <v>134</v>
      </c>
      <c r="Q31" s="25">
        <f t="shared" si="3"/>
        <v>1915.8288023724874</v>
      </c>
    </row>
    <row r="32" spans="1:17" ht="13.5" customHeight="1" x14ac:dyDescent="0.15">
      <c r="A32" t="s">
        <v>4</v>
      </c>
      <c r="B32">
        <v>1</v>
      </c>
      <c r="C32" t="s">
        <v>112</v>
      </c>
      <c r="D32" t="s">
        <v>129</v>
      </c>
      <c r="E32" t="s">
        <v>145</v>
      </c>
      <c r="F32" t="s">
        <v>130</v>
      </c>
      <c r="G32" s="21">
        <v>728</v>
      </c>
      <c r="H32" s="21">
        <v>725</v>
      </c>
      <c r="I32" s="21">
        <v>730</v>
      </c>
      <c r="J32" s="21">
        <v>751</v>
      </c>
      <c r="K32" s="21">
        <v>728</v>
      </c>
      <c r="L32" s="25">
        <f t="shared" si="0"/>
        <v>732.4</v>
      </c>
      <c r="M32" s="25">
        <f t="shared" si="1"/>
        <v>9.4361008896683582</v>
      </c>
      <c r="N32" s="1">
        <f t="shared" si="2"/>
        <v>1.2883807877755815</v>
      </c>
      <c r="P32" s="21" t="s">
        <v>134</v>
      </c>
      <c r="Q32" s="25">
        <f t="shared" si="3"/>
        <v>943.61008896683586</v>
      </c>
    </row>
    <row r="33" spans="1:17" ht="13.5" customHeight="1" x14ac:dyDescent="0.15">
      <c r="A33" t="s">
        <v>4</v>
      </c>
      <c r="B33">
        <v>1</v>
      </c>
      <c r="C33" t="s">
        <v>128</v>
      </c>
      <c r="D33" t="s">
        <v>129</v>
      </c>
      <c r="E33" t="s">
        <v>138</v>
      </c>
      <c r="F33" t="s">
        <v>130</v>
      </c>
      <c r="G33" s="1">
        <v>1.5</v>
      </c>
      <c r="H33" s="1">
        <v>1.51</v>
      </c>
      <c r="I33" s="1">
        <v>1.52</v>
      </c>
      <c r="J33" s="1">
        <v>1.48</v>
      </c>
      <c r="K33" s="1">
        <v>1.45</v>
      </c>
      <c r="L33" s="2">
        <f t="shared" si="0"/>
        <v>1.492</v>
      </c>
      <c r="M33" s="2">
        <f t="shared" si="1"/>
        <v>2.4819347291981736E-2</v>
      </c>
      <c r="N33" s="1">
        <f t="shared" si="2"/>
        <v>1.6634951268084273</v>
      </c>
      <c r="O33" s="2">
        <f>L33*$I$1</f>
        <v>1.50692</v>
      </c>
      <c r="P33" s="1" t="s">
        <v>131</v>
      </c>
      <c r="Q33" s="2">
        <f t="shared" si="3"/>
        <v>2.4819347291981733</v>
      </c>
    </row>
    <row r="34" spans="1:17" ht="13.5" customHeight="1" x14ac:dyDescent="0.15">
      <c r="A34" t="s">
        <v>4</v>
      </c>
      <c r="B34">
        <v>1</v>
      </c>
      <c r="C34" t="s">
        <v>128</v>
      </c>
      <c r="D34" t="s">
        <v>129</v>
      </c>
      <c r="E34" t="s">
        <v>140</v>
      </c>
      <c r="F34" t="s">
        <v>130</v>
      </c>
      <c r="G34" s="1">
        <v>1.36</v>
      </c>
      <c r="H34" s="1">
        <v>1.37</v>
      </c>
      <c r="I34" s="1">
        <v>1.38</v>
      </c>
      <c r="J34" s="1">
        <v>1.4</v>
      </c>
      <c r="K34" s="1">
        <v>1.4</v>
      </c>
      <c r="L34" s="2">
        <f t="shared" si="0"/>
        <v>1.3820000000000001</v>
      </c>
      <c r="M34" s="2">
        <f t="shared" si="1"/>
        <v>1.5999999999999921E-2</v>
      </c>
      <c r="N34" s="1">
        <f t="shared" si="2"/>
        <v>1.157742402315479</v>
      </c>
      <c r="O34" s="2">
        <f>L34*$I$1</f>
        <v>1.3958200000000001</v>
      </c>
      <c r="P34" s="1" t="s">
        <v>131</v>
      </c>
      <c r="Q34" s="2">
        <f t="shared" si="3"/>
        <v>1.5999999999999921</v>
      </c>
    </row>
    <row r="35" spans="1:17" ht="13.5" customHeight="1" x14ac:dyDescent="0.15">
      <c r="A35" t="s">
        <v>4</v>
      </c>
      <c r="B35">
        <v>1</v>
      </c>
      <c r="C35" t="s">
        <v>128</v>
      </c>
      <c r="D35" t="s">
        <v>129</v>
      </c>
      <c r="E35" t="s">
        <v>145</v>
      </c>
      <c r="F35" t="s">
        <v>130</v>
      </c>
      <c r="G35" s="1">
        <v>1.37</v>
      </c>
      <c r="H35" s="1">
        <v>1.34</v>
      </c>
      <c r="I35" s="1">
        <v>1.36</v>
      </c>
      <c r="J35" s="1">
        <v>1.36</v>
      </c>
      <c r="K35" s="1">
        <v>1.37</v>
      </c>
      <c r="L35" s="2">
        <f t="shared" si="0"/>
        <v>1.36</v>
      </c>
      <c r="M35" s="2">
        <f t="shared" si="1"/>
        <v>1.0954451150103331E-2</v>
      </c>
      <c r="N35" s="1">
        <f t="shared" si="2"/>
        <v>0.80547434927230377</v>
      </c>
      <c r="O35" s="2">
        <f>L35*$I$1</f>
        <v>1.3736000000000002</v>
      </c>
      <c r="P35" s="1" t="s">
        <v>131</v>
      </c>
      <c r="Q35" s="2">
        <f t="shared" si="3"/>
        <v>1.0954451150103333</v>
      </c>
    </row>
    <row r="36" spans="1:17" ht="13.5" customHeight="1" x14ac:dyDescent="0.15">
      <c r="A36" t="s">
        <v>4</v>
      </c>
      <c r="B36">
        <v>1</v>
      </c>
      <c r="C36" t="s">
        <v>128</v>
      </c>
      <c r="D36" t="s">
        <v>129</v>
      </c>
      <c r="F36" t="s">
        <v>130</v>
      </c>
      <c r="G36" s="1">
        <v>1.45</v>
      </c>
      <c r="H36" s="1">
        <v>1.45</v>
      </c>
      <c r="I36" s="1">
        <v>1.45</v>
      </c>
      <c r="J36" s="1">
        <v>1.45</v>
      </c>
      <c r="K36" s="1">
        <v>1.46</v>
      </c>
      <c r="L36" s="2">
        <f t="shared" si="0"/>
        <v>1.452</v>
      </c>
      <c r="M36" s="2">
        <f t="shared" si="1"/>
        <v>4.0000000000000036E-3</v>
      </c>
      <c r="N36" s="1">
        <f t="shared" si="2"/>
        <v>0.27548209366391213</v>
      </c>
      <c r="O36" s="2">
        <f>L36*$I$1</f>
        <v>1.46652</v>
      </c>
      <c r="P36" s="1" t="s">
        <v>131</v>
      </c>
      <c r="Q36" s="2">
        <f t="shared" si="3"/>
        <v>0.40000000000000041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3"/>
  <sheetViews>
    <sheetView workbookViewId="0"/>
  </sheetViews>
  <sheetFormatPr defaultRowHeight="13.5" x14ac:dyDescent="0.15"/>
  <cols>
    <col min="13" max="13" width="1.875" customWidth="1"/>
    <col min="14" max="28" width="5.625" customWidth="1"/>
    <col min="29" max="29" width="1.875" customWidth="1"/>
  </cols>
  <sheetData>
    <row r="1" spans="1:31" x14ac:dyDescent="0.15">
      <c r="D1" t="s">
        <v>73</v>
      </c>
      <c r="E1" s="1">
        <v>1.03</v>
      </c>
      <c r="F1" s="1">
        <v>1.1100000000000001</v>
      </c>
      <c r="G1" s="1">
        <v>1</v>
      </c>
      <c r="H1" s="1">
        <v>1.01</v>
      </c>
      <c r="N1" t="s">
        <v>111</v>
      </c>
    </row>
    <row r="2" spans="1:31" x14ac:dyDescent="0.15">
      <c r="A2" s="4" t="s">
        <v>29</v>
      </c>
      <c r="B2" s="4" t="s">
        <v>29</v>
      </c>
      <c r="C2" s="4" t="s">
        <v>28</v>
      </c>
      <c r="D2" s="4" t="s">
        <v>30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</row>
    <row r="3" spans="1:31" x14ac:dyDescent="0.15">
      <c r="A3" t="s">
        <v>5</v>
      </c>
      <c r="B3">
        <v>10</v>
      </c>
      <c r="C3" t="s">
        <v>83</v>
      </c>
      <c r="D3" t="s">
        <v>0</v>
      </c>
      <c r="E3" s="1">
        <v>3.56</v>
      </c>
      <c r="F3" s="1">
        <v>3.63</v>
      </c>
      <c r="G3" s="1">
        <v>3.68</v>
      </c>
      <c r="H3" s="1">
        <v>3.7</v>
      </c>
      <c r="I3" s="1">
        <v>3.83</v>
      </c>
      <c r="J3" s="24">
        <f t="shared" ref="J3:J14" si="0">AVERAGE(E3:I3)*$E$1</f>
        <v>3.7904</v>
      </c>
      <c r="K3" s="24">
        <f t="shared" ref="K3:K14" si="1">_xlfn.STDEV.P(E3:I3)*$E$1</f>
        <v>9.1895397055565334E-2</v>
      </c>
      <c r="N3">
        <v>-3</v>
      </c>
      <c r="O3">
        <v>-2</v>
      </c>
      <c r="P3">
        <v>-1</v>
      </c>
      <c r="Q3">
        <v>0</v>
      </c>
      <c r="R3">
        <v>1</v>
      </c>
      <c r="S3">
        <v>2</v>
      </c>
      <c r="T3">
        <v>3</v>
      </c>
      <c r="U3">
        <v>4</v>
      </c>
      <c r="V3">
        <v>5</v>
      </c>
      <c r="W3">
        <v>6</v>
      </c>
      <c r="X3">
        <v>7</v>
      </c>
      <c r="Y3">
        <v>8</v>
      </c>
      <c r="Z3">
        <v>9</v>
      </c>
      <c r="AA3">
        <v>10</v>
      </c>
      <c r="AB3">
        <v>11</v>
      </c>
    </row>
    <row r="4" spans="1:31" x14ac:dyDescent="0.15">
      <c r="A4" t="s">
        <v>5</v>
      </c>
      <c r="B4">
        <v>11</v>
      </c>
      <c r="C4" t="s">
        <v>83</v>
      </c>
      <c r="D4" t="s">
        <v>84</v>
      </c>
      <c r="E4" s="1">
        <v>3.38</v>
      </c>
      <c r="F4" s="1">
        <v>3.43</v>
      </c>
      <c r="G4" s="1">
        <v>3.45</v>
      </c>
      <c r="H4" s="1">
        <v>3.44</v>
      </c>
      <c r="I4" s="1">
        <v>3.44</v>
      </c>
      <c r="J4" s="24">
        <f t="shared" si="0"/>
        <v>3.53084</v>
      </c>
      <c r="K4" s="24">
        <f t="shared" si="1"/>
        <v>2.556392771074123E-2</v>
      </c>
      <c r="M4" t="s">
        <v>31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>
        <f>J3</f>
        <v>3.7904</v>
      </c>
      <c r="AB4" s="12">
        <f>J4</f>
        <v>3.53084</v>
      </c>
      <c r="AC4" t="s">
        <v>31</v>
      </c>
    </row>
    <row r="5" spans="1:31" ht="13.5" customHeight="1" x14ac:dyDescent="0.15">
      <c r="A5" t="s">
        <v>6</v>
      </c>
      <c r="B5">
        <v>9</v>
      </c>
      <c r="C5" t="s">
        <v>86</v>
      </c>
      <c r="D5" t="s">
        <v>0</v>
      </c>
      <c r="E5" s="1">
        <v>3.7</v>
      </c>
      <c r="F5" s="1">
        <v>3.68</v>
      </c>
      <c r="G5" s="1">
        <v>3.68</v>
      </c>
      <c r="H5" s="1">
        <v>3.71</v>
      </c>
      <c r="I5" s="1">
        <v>3.72</v>
      </c>
      <c r="J5" s="24">
        <f t="shared" si="0"/>
        <v>3.8089399999999998</v>
      </c>
      <c r="K5" s="24">
        <f t="shared" si="1"/>
        <v>1.6479999999999981E-2</v>
      </c>
      <c r="M5" t="s">
        <v>32</v>
      </c>
      <c r="N5" s="11"/>
      <c r="O5" s="22" t="s">
        <v>70</v>
      </c>
      <c r="P5" s="11" t="s">
        <v>115</v>
      </c>
      <c r="Q5" s="11"/>
      <c r="R5" s="11"/>
      <c r="S5" s="11"/>
      <c r="T5" s="11"/>
      <c r="U5" s="11"/>
      <c r="V5" s="11"/>
      <c r="W5" s="11"/>
      <c r="X5" s="11"/>
      <c r="Y5" s="11"/>
      <c r="Z5" s="12">
        <f>J5</f>
        <v>3.8089399999999998</v>
      </c>
      <c r="AA5" s="12">
        <f>J6</f>
        <v>3.9037000000000006</v>
      </c>
      <c r="AB5" s="12">
        <f>J7</f>
        <v>3.8954599999999999</v>
      </c>
      <c r="AC5" t="s">
        <v>32</v>
      </c>
    </row>
    <row r="6" spans="1:31" ht="13.5" customHeight="1" x14ac:dyDescent="0.15">
      <c r="A6" t="s">
        <v>6</v>
      </c>
      <c r="B6">
        <v>10</v>
      </c>
      <c r="C6" t="s">
        <v>81</v>
      </c>
      <c r="D6" t="s">
        <v>84</v>
      </c>
      <c r="E6" s="1">
        <v>3.78</v>
      </c>
      <c r="F6" s="1">
        <v>3.8</v>
      </c>
      <c r="G6" s="1">
        <v>3.79</v>
      </c>
      <c r="H6" s="1">
        <v>3.81</v>
      </c>
      <c r="I6" s="1">
        <v>3.77</v>
      </c>
      <c r="J6" s="24">
        <f t="shared" si="0"/>
        <v>3.9037000000000006</v>
      </c>
      <c r="K6" s="24">
        <f t="shared" si="1"/>
        <v>1.4566399692442892E-2</v>
      </c>
      <c r="M6" t="s">
        <v>33</v>
      </c>
      <c r="N6" s="11"/>
      <c r="O6" s="22" t="s">
        <v>69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2">
        <f>J8</f>
        <v>3.7780400000000003</v>
      </c>
      <c r="AA6" s="12">
        <f>J9</f>
        <v>4.0602600000000004</v>
      </c>
      <c r="AB6" s="12">
        <f>J10</f>
        <v>3.7883399999999998</v>
      </c>
      <c r="AC6" t="s">
        <v>33</v>
      </c>
    </row>
    <row r="7" spans="1:31" x14ac:dyDescent="0.15">
      <c r="A7" t="s">
        <v>6</v>
      </c>
      <c r="B7">
        <v>11</v>
      </c>
      <c r="C7" t="s">
        <v>81</v>
      </c>
      <c r="D7" t="s">
        <v>84</v>
      </c>
      <c r="E7" s="1">
        <v>3.81</v>
      </c>
      <c r="F7" s="1">
        <v>3.82</v>
      </c>
      <c r="G7" s="1">
        <v>3.8</v>
      </c>
      <c r="H7" s="1">
        <v>3.75</v>
      </c>
      <c r="I7" s="1">
        <v>3.73</v>
      </c>
      <c r="J7" s="24">
        <f t="shared" si="0"/>
        <v>3.8954599999999999</v>
      </c>
      <c r="K7" s="24">
        <f t="shared" si="1"/>
        <v>3.650329300213883E-2</v>
      </c>
      <c r="M7" t="s">
        <v>34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t="s">
        <v>34</v>
      </c>
    </row>
    <row r="8" spans="1:31" x14ac:dyDescent="0.15">
      <c r="A8" t="s">
        <v>7</v>
      </c>
      <c r="B8">
        <v>9</v>
      </c>
      <c r="C8" t="s">
        <v>81</v>
      </c>
      <c r="D8" t="s">
        <v>0</v>
      </c>
      <c r="E8" s="1">
        <v>3.64</v>
      </c>
      <c r="F8" s="1">
        <v>3.66</v>
      </c>
      <c r="G8" s="1">
        <v>3.66</v>
      </c>
      <c r="H8" s="1">
        <v>3.68</v>
      </c>
      <c r="I8" s="1">
        <v>3.7</v>
      </c>
      <c r="J8" s="24">
        <f t="shared" si="0"/>
        <v>3.7780400000000003</v>
      </c>
      <c r="K8" s="24">
        <f t="shared" si="1"/>
        <v>2.1007960396002293E-2</v>
      </c>
      <c r="M8" t="s">
        <v>35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t="s">
        <v>35</v>
      </c>
    </row>
    <row r="9" spans="1:31" x14ac:dyDescent="0.15">
      <c r="A9" t="s">
        <v>7</v>
      </c>
      <c r="B9">
        <v>10</v>
      </c>
      <c r="C9" t="s">
        <v>1</v>
      </c>
      <c r="D9" t="s">
        <v>0</v>
      </c>
      <c r="E9" s="1">
        <v>3.96</v>
      </c>
      <c r="F9" s="1">
        <v>3.95</v>
      </c>
      <c r="G9" s="1">
        <v>3.95</v>
      </c>
      <c r="H9" s="1">
        <v>3.9</v>
      </c>
      <c r="I9" s="1">
        <v>3.95</v>
      </c>
      <c r="J9" s="24">
        <f t="shared" si="0"/>
        <v>4.0602600000000004</v>
      </c>
      <c r="K9" s="24">
        <f t="shared" si="1"/>
        <v>2.1994781199184577E-2</v>
      </c>
      <c r="M9" t="s">
        <v>36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>
        <f>J11</f>
        <v>3.51024</v>
      </c>
      <c r="Z9" s="12">
        <f>J12</f>
        <v>3.4546200000000002</v>
      </c>
      <c r="AA9" s="12">
        <f>J13</f>
        <v>3.4916999999999998</v>
      </c>
      <c r="AB9" s="12">
        <f>J14</f>
        <v>3.5205400000000004</v>
      </c>
      <c r="AC9" t="s">
        <v>36</v>
      </c>
    </row>
    <row r="10" spans="1:31" x14ac:dyDescent="0.15">
      <c r="A10" t="s">
        <v>7</v>
      </c>
      <c r="B10">
        <v>11</v>
      </c>
      <c r="C10" t="s">
        <v>81</v>
      </c>
      <c r="D10" t="s">
        <v>0</v>
      </c>
      <c r="E10" s="1">
        <v>3.64</v>
      </c>
      <c r="F10" s="1">
        <v>3.66</v>
      </c>
      <c r="G10" s="1">
        <v>3.7</v>
      </c>
      <c r="H10" s="1">
        <v>3.68</v>
      </c>
      <c r="I10" s="1">
        <v>3.71</v>
      </c>
      <c r="J10" s="24">
        <f t="shared" si="0"/>
        <v>3.7883399999999998</v>
      </c>
      <c r="K10" s="24">
        <f t="shared" si="1"/>
        <v>2.6380871858223302E-2</v>
      </c>
      <c r="M10" t="s">
        <v>37</v>
      </c>
      <c r="N10" s="11"/>
      <c r="O10" s="11"/>
      <c r="P10" s="11"/>
      <c r="Q10" s="11"/>
      <c r="R10" s="11"/>
      <c r="S10" s="11"/>
      <c r="T10" s="11"/>
      <c r="U10" s="12">
        <f>J15</f>
        <v>2.6339999999999999</v>
      </c>
      <c r="V10" s="12">
        <f>J16</f>
        <v>2.7040000000000002</v>
      </c>
      <c r="W10" s="12">
        <f>J17</f>
        <v>2.6700000000000004</v>
      </c>
      <c r="X10" s="12">
        <f>J18</f>
        <v>2.6760000000000002</v>
      </c>
      <c r="Y10" s="12">
        <f>J19</f>
        <v>3.5432000000000001</v>
      </c>
      <c r="Z10" s="12">
        <f>J20</f>
        <v>3.4875800000000003</v>
      </c>
      <c r="AA10" s="12">
        <f>J21</f>
        <v>3.56792</v>
      </c>
      <c r="AB10" s="12">
        <f>J22</f>
        <v>3.3557399999999999</v>
      </c>
      <c r="AC10" t="s">
        <v>37</v>
      </c>
    </row>
    <row r="11" spans="1:31" x14ac:dyDescent="0.15">
      <c r="A11" t="s">
        <v>8</v>
      </c>
      <c r="B11">
        <v>8</v>
      </c>
      <c r="C11" t="s">
        <v>86</v>
      </c>
      <c r="D11" t="s">
        <v>0</v>
      </c>
      <c r="E11" s="1">
        <v>3.42</v>
      </c>
      <c r="F11" s="1">
        <v>3.41</v>
      </c>
      <c r="G11" s="1">
        <v>3.4</v>
      </c>
      <c r="H11" s="1">
        <v>3.4</v>
      </c>
      <c r="I11" s="1">
        <v>3.41</v>
      </c>
      <c r="J11" s="24">
        <f t="shared" si="0"/>
        <v>3.51024</v>
      </c>
      <c r="K11" s="24">
        <f t="shared" si="1"/>
        <v>7.7078142167543509E-3</v>
      </c>
      <c r="M11" t="s">
        <v>38</v>
      </c>
      <c r="N11" s="11"/>
      <c r="O11" s="11"/>
      <c r="P11" s="11"/>
      <c r="Q11" s="11"/>
      <c r="R11" s="11"/>
      <c r="S11" s="11"/>
      <c r="T11" s="11"/>
      <c r="U11" s="12">
        <f>J23</f>
        <v>2.72</v>
      </c>
      <c r="V11" s="12">
        <f>J24</f>
        <v>2.734</v>
      </c>
      <c r="W11" s="12">
        <f>J25</f>
        <v>2.4500000000000002</v>
      </c>
      <c r="X11" s="12">
        <f>J26</f>
        <v>2.59</v>
      </c>
      <c r="Y11" s="12">
        <f>J27</f>
        <v>2.7839999999999998</v>
      </c>
      <c r="Z11" s="12">
        <f>J28</f>
        <v>2.798</v>
      </c>
      <c r="AA11" s="11"/>
      <c r="AB11" s="11"/>
      <c r="AC11" t="s">
        <v>38</v>
      </c>
    </row>
    <row r="12" spans="1:31" x14ac:dyDescent="0.15">
      <c r="A12" t="s">
        <v>8</v>
      </c>
      <c r="B12">
        <v>9</v>
      </c>
      <c r="C12" t="s">
        <v>86</v>
      </c>
      <c r="D12" t="s">
        <v>87</v>
      </c>
      <c r="E12" s="1">
        <v>3.29</v>
      </c>
      <c r="F12" s="1">
        <v>3.37</v>
      </c>
      <c r="G12" s="1">
        <v>3.39</v>
      </c>
      <c r="H12" s="1">
        <v>3.36</v>
      </c>
      <c r="I12" s="1">
        <v>3.36</v>
      </c>
      <c r="J12" s="24">
        <f t="shared" si="0"/>
        <v>3.4546200000000002</v>
      </c>
      <c r="K12" s="24">
        <f t="shared" si="1"/>
        <v>3.4837761122092803E-2</v>
      </c>
      <c r="M12" t="s">
        <v>39</v>
      </c>
      <c r="N12" s="11"/>
      <c r="O12" s="11"/>
      <c r="P12" s="11"/>
      <c r="Q12" s="11"/>
      <c r="R12" s="11"/>
      <c r="S12" s="11"/>
      <c r="T12" s="11"/>
      <c r="U12" s="12">
        <f>J29</f>
        <v>2.7480000000000002</v>
      </c>
      <c r="V12" s="12">
        <f>J30</f>
        <v>2.0479999999999996</v>
      </c>
      <c r="W12" s="12">
        <f>J31</f>
        <v>2.056</v>
      </c>
      <c r="X12" s="12">
        <f>J32</f>
        <v>1.9799999999999998</v>
      </c>
      <c r="Y12" s="12">
        <f>J33</f>
        <v>2.1439999999999997</v>
      </c>
      <c r="Z12" s="12">
        <f>J34</f>
        <v>2.5520000000000005</v>
      </c>
      <c r="AA12" s="11"/>
      <c r="AB12" s="11"/>
      <c r="AC12" t="s">
        <v>39</v>
      </c>
    </row>
    <row r="13" spans="1:31" x14ac:dyDescent="0.15">
      <c r="A13" t="s">
        <v>8</v>
      </c>
      <c r="B13">
        <v>10</v>
      </c>
      <c r="C13" t="s">
        <v>83</v>
      </c>
      <c r="D13" t="s">
        <v>87</v>
      </c>
      <c r="E13" s="1">
        <v>3.41</v>
      </c>
      <c r="F13" s="1">
        <v>3.39</v>
      </c>
      <c r="G13" s="1">
        <v>3.4</v>
      </c>
      <c r="H13" s="1">
        <v>3.37</v>
      </c>
      <c r="I13" s="1">
        <v>3.38</v>
      </c>
      <c r="J13" s="24">
        <f t="shared" si="0"/>
        <v>3.4916999999999998</v>
      </c>
      <c r="K13" s="24">
        <f t="shared" si="1"/>
        <v>1.4566399692442892E-2</v>
      </c>
      <c r="M13" t="s">
        <v>40</v>
      </c>
      <c r="N13" s="11"/>
      <c r="O13" s="11"/>
      <c r="P13" s="11"/>
      <c r="Q13" s="11"/>
      <c r="R13" s="11"/>
      <c r="S13" s="11"/>
      <c r="T13" s="12">
        <f>J35</f>
        <v>2.7779999999999996</v>
      </c>
      <c r="U13" s="12">
        <f>J36</f>
        <v>2.1240000000000001</v>
      </c>
      <c r="V13" s="12">
        <f>J37</f>
        <v>1.9079999999999999</v>
      </c>
      <c r="W13" s="12">
        <f>J38</f>
        <v>1.8079999999999998</v>
      </c>
      <c r="X13" s="12">
        <f>J39</f>
        <v>1.8980000000000001</v>
      </c>
      <c r="Y13" s="12">
        <f>J40</f>
        <v>2.16</v>
      </c>
      <c r="Z13" s="12">
        <f>J41</f>
        <v>2.5499999999999998</v>
      </c>
      <c r="AA13" s="11"/>
      <c r="AB13" s="11"/>
      <c r="AC13" t="s">
        <v>40</v>
      </c>
    </row>
    <row r="14" spans="1:31" x14ac:dyDescent="0.15">
      <c r="A14" t="s">
        <v>8</v>
      </c>
      <c r="B14">
        <v>11</v>
      </c>
      <c r="C14" t="s">
        <v>1</v>
      </c>
      <c r="D14" t="s">
        <v>0</v>
      </c>
      <c r="E14" s="1">
        <v>3.38</v>
      </c>
      <c r="F14" s="1">
        <v>3.4</v>
      </c>
      <c r="G14" s="1">
        <v>3.42</v>
      </c>
      <c r="H14" s="1">
        <v>3.44</v>
      </c>
      <c r="I14" s="1">
        <v>3.45</v>
      </c>
      <c r="J14" s="24">
        <f t="shared" si="0"/>
        <v>3.5205400000000004</v>
      </c>
      <c r="K14" s="24">
        <f t="shared" si="1"/>
        <v>2.6380871858223416E-2</v>
      </c>
      <c r="M14" t="s">
        <v>41</v>
      </c>
      <c r="N14" s="11"/>
      <c r="O14" s="11"/>
      <c r="P14" s="11"/>
      <c r="Q14" s="12">
        <f>J42</f>
        <v>2.7039999999999997</v>
      </c>
      <c r="R14" s="12">
        <f>J43</f>
        <v>2.7839999999999998</v>
      </c>
      <c r="S14" s="12">
        <f>J44</f>
        <v>2.7379999999999995</v>
      </c>
      <c r="T14" s="12">
        <f>J45</f>
        <v>2.63</v>
      </c>
      <c r="U14" s="12">
        <f>J46</f>
        <v>2.8194000000000004</v>
      </c>
      <c r="V14" s="12">
        <f>J47</f>
        <v>2.14452</v>
      </c>
      <c r="W14" s="12">
        <f>J48</f>
        <v>2.3998200000000001</v>
      </c>
      <c r="X14" s="12">
        <f>J49</f>
        <v>2.1556199999999999</v>
      </c>
      <c r="Y14" s="12">
        <f>J50</f>
        <v>2.4597600000000006</v>
      </c>
      <c r="Z14" s="12">
        <f>J51</f>
        <v>2.3576400000000004</v>
      </c>
      <c r="AA14" s="11"/>
      <c r="AB14" s="11"/>
      <c r="AC14" t="s">
        <v>41</v>
      </c>
      <c r="AD14" s="5" t="s">
        <v>57</v>
      </c>
      <c r="AE14" s="25">
        <v>3.5</v>
      </c>
    </row>
    <row r="15" spans="1:31" x14ac:dyDescent="0.15">
      <c r="A15" t="s">
        <v>9</v>
      </c>
      <c r="B15">
        <v>4</v>
      </c>
      <c r="C15" t="s">
        <v>3</v>
      </c>
      <c r="D15" t="s">
        <v>0</v>
      </c>
      <c r="E15" s="1">
        <v>2.58</v>
      </c>
      <c r="F15" s="1">
        <v>2.64</v>
      </c>
      <c r="G15" s="1">
        <v>2.7</v>
      </c>
      <c r="H15" s="1">
        <v>2.56</v>
      </c>
      <c r="I15" s="1">
        <v>2.69</v>
      </c>
      <c r="J15" s="24">
        <f>AVERAGE(E15:I15)*$G$1</f>
        <v>2.6339999999999999</v>
      </c>
      <c r="K15" s="24">
        <f>_xlfn.STDEV.P(E15:I15)*$G$1</f>
        <v>5.6426943918663541E-2</v>
      </c>
      <c r="M15" t="s">
        <v>42</v>
      </c>
      <c r="N15" s="12">
        <f>J52</f>
        <v>2.6959999999999997</v>
      </c>
      <c r="O15" s="12">
        <f>J53</f>
        <v>2.7699999999999996</v>
      </c>
      <c r="P15" s="12">
        <f>J54</f>
        <v>2.6819999999999999</v>
      </c>
      <c r="Q15" s="12">
        <f>J55</f>
        <v>2.714</v>
      </c>
      <c r="R15" s="12">
        <f>J56</f>
        <v>2.7480000000000002</v>
      </c>
      <c r="S15" s="12">
        <f>J57</f>
        <v>2.7839999999999998</v>
      </c>
      <c r="T15" s="12">
        <f>J58</f>
        <v>2.7</v>
      </c>
      <c r="U15" s="12">
        <f>J59</f>
        <v>2.9215200000000006</v>
      </c>
      <c r="V15" s="12">
        <f>J60</f>
        <v>2.31324</v>
      </c>
      <c r="W15" s="12">
        <f>J61</f>
        <v>2.3909400000000001</v>
      </c>
      <c r="X15" s="12">
        <f>J62</f>
        <v>2.1534</v>
      </c>
      <c r="Y15" s="12">
        <f>J63</f>
        <v>2.17116</v>
      </c>
      <c r="Z15" s="12">
        <f>J64</f>
        <v>2.0202</v>
      </c>
      <c r="AA15" s="11"/>
      <c r="AB15" s="11"/>
      <c r="AC15" t="s">
        <v>42</v>
      </c>
      <c r="AD15" s="6" t="s">
        <v>52</v>
      </c>
      <c r="AE15" s="25">
        <v>3</v>
      </c>
    </row>
    <row r="16" spans="1:31" x14ac:dyDescent="0.15">
      <c r="A16" t="s">
        <v>9</v>
      </c>
      <c r="B16">
        <v>5</v>
      </c>
      <c r="C16" t="s">
        <v>3</v>
      </c>
      <c r="D16" t="s">
        <v>0</v>
      </c>
      <c r="E16" s="1">
        <v>2.74</v>
      </c>
      <c r="F16" s="1">
        <v>2.63</v>
      </c>
      <c r="G16" s="1">
        <v>2.8</v>
      </c>
      <c r="H16" s="1">
        <v>2.7</v>
      </c>
      <c r="I16" s="1">
        <v>2.65</v>
      </c>
      <c r="J16" s="24">
        <f>AVERAGE(E16:I16)*$G$1</f>
        <v>2.7040000000000002</v>
      </c>
      <c r="K16" s="24">
        <f>_xlfn.STDEV.P(E16:I16)*$G$1</f>
        <v>6.1514225996918796E-2</v>
      </c>
      <c r="M16" t="s">
        <v>43</v>
      </c>
      <c r="N16" s="12">
        <f>J65</f>
        <v>3.3078000000000003</v>
      </c>
      <c r="O16" s="12">
        <f>J66</f>
        <v>3.1035599999999999</v>
      </c>
      <c r="P16" s="12">
        <f>J67</f>
        <v>3.1035600000000008</v>
      </c>
      <c r="Q16" s="12">
        <f>J68</f>
        <v>3.1279800000000004</v>
      </c>
      <c r="R16" s="12">
        <f>J69</f>
        <v>3.1279800000000004</v>
      </c>
      <c r="S16" s="12">
        <f>J70</f>
        <v>3.0813600000000005</v>
      </c>
      <c r="T16" s="12">
        <f>J71</f>
        <v>3.2101200000000008</v>
      </c>
      <c r="U16" s="12">
        <f>J72</f>
        <v>2.9592600000000009</v>
      </c>
      <c r="V16" s="12">
        <f>J73</f>
        <v>2.7172800000000001</v>
      </c>
      <c r="W16" s="12">
        <f>J74</f>
        <v>2.4775200000000006</v>
      </c>
      <c r="X16" s="12">
        <f>J75</f>
        <v>2.2843800000000001</v>
      </c>
      <c r="Y16" s="12">
        <f>J76</f>
        <v>1.93584</v>
      </c>
      <c r="Z16" s="12">
        <f>J77</f>
        <v>1.9536000000000004</v>
      </c>
      <c r="AA16" s="11"/>
      <c r="AB16" s="11"/>
      <c r="AC16" t="s">
        <v>43</v>
      </c>
      <c r="AD16" s="7" t="s">
        <v>51</v>
      </c>
      <c r="AE16" s="25">
        <v>2.5</v>
      </c>
    </row>
    <row r="17" spans="1:31" x14ac:dyDescent="0.15">
      <c r="A17" t="s">
        <v>9</v>
      </c>
      <c r="B17">
        <v>6</v>
      </c>
      <c r="C17" t="s">
        <v>3</v>
      </c>
      <c r="D17" t="s">
        <v>0</v>
      </c>
      <c r="E17" s="1">
        <v>2.69</v>
      </c>
      <c r="F17" s="1">
        <v>2.64</v>
      </c>
      <c r="G17" s="1">
        <v>2.66</v>
      </c>
      <c r="H17" s="1">
        <v>2.64</v>
      </c>
      <c r="I17" s="1">
        <v>2.72</v>
      </c>
      <c r="J17" s="24">
        <f>AVERAGE(E17:I17)*$G$1</f>
        <v>2.6700000000000004</v>
      </c>
      <c r="K17" s="24">
        <f>_xlfn.STDEV.P(E17:I17)*$G$1</f>
        <v>3.0983866769659335E-2</v>
      </c>
      <c r="M17" t="s">
        <v>44</v>
      </c>
      <c r="N17" s="12">
        <f>J78</f>
        <v>3.1102200000000004</v>
      </c>
      <c r="O17" s="12">
        <f>J79</f>
        <v>3.1857000000000002</v>
      </c>
      <c r="P17" s="12">
        <f>J80</f>
        <v>3.1701600000000005</v>
      </c>
      <c r="Q17" s="12">
        <f>J81</f>
        <v>3.1324200000000002</v>
      </c>
      <c r="R17" s="12">
        <f>J82</f>
        <v>3.24342</v>
      </c>
      <c r="S17" s="12">
        <f>J83</f>
        <v>3.1013400000000004</v>
      </c>
      <c r="T17" s="12">
        <f>J84</f>
        <v>3.1368600000000004</v>
      </c>
      <c r="U17" s="12">
        <f>J85</f>
        <v>3.0192000000000001</v>
      </c>
      <c r="V17" s="12">
        <f>J86</f>
        <v>2.7372600000000005</v>
      </c>
      <c r="W17" s="12">
        <f>J87</f>
        <v>2.5707599999999999</v>
      </c>
      <c r="X17" s="12">
        <f>J88</f>
        <v>2.1978</v>
      </c>
      <c r="Y17" s="12">
        <f>J89</f>
        <v>2.12676</v>
      </c>
      <c r="Z17" s="12">
        <f>J90</f>
        <v>2.0268600000000001</v>
      </c>
      <c r="AA17" s="11"/>
      <c r="AB17" s="11"/>
      <c r="AC17" t="s">
        <v>44</v>
      </c>
      <c r="AD17" s="8" t="s">
        <v>50</v>
      </c>
      <c r="AE17" s="25">
        <v>2</v>
      </c>
    </row>
    <row r="18" spans="1:31" x14ac:dyDescent="0.15">
      <c r="A18" t="s">
        <v>9</v>
      </c>
      <c r="B18">
        <v>7</v>
      </c>
      <c r="C18" t="s">
        <v>3</v>
      </c>
      <c r="D18" t="s">
        <v>0</v>
      </c>
      <c r="E18" s="1">
        <v>2.7</v>
      </c>
      <c r="F18" s="1">
        <v>2.65</v>
      </c>
      <c r="G18" s="1">
        <v>2.65</v>
      </c>
      <c r="H18" s="1">
        <v>2.65</v>
      </c>
      <c r="I18" s="1">
        <v>2.73</v>
      </c>
      <c r="J18" s="24">
        <f>AVERAGE(E18:I18)*$G$1</f>
        <v>2.6760000000000002</v>
      </c>
      <c r="K18" s="24">
        <f>_xlfn.STDEV.P(E18:I18)*$G$1</f>
        <v>3.3226495451672361E-2</v>
      </c>
      <c r="M18" t="s">
        <v>45</v>
      </c>
      <c r="N18" s="12">
        <f>J91</f>
        <v>2.9027400000000001</v>
      </c>
      <c r="O18" s="12">
        <f>J92</f>
        <v>2.9007199999999997</v>
      </c>
      <c r="P18" s="12">
        <f>J93</f>
        <v>2.8987000000000003</v>
      </c>
      <c r="Q18" s="12">
        <f>J94</f>
        <v>2.84416</v>
      </c>
      <c r="R18" s="12">
        <f>J95</f>
        <v>2.9431400000000005</v>
      </c>
      <c r="S18" s="12">
        <f>J96</f>
        <v>2.9593000000000003</v>
      </c>
      <c r="T18" s="12">
        <f>J97</f>
        <v>2.9633400000000001</v>
      </c>
      <c r="U18" s="12">
        <f>J98</f>
        <v>2.9027400000000001</v>
      </c>
      <c r="V18" s="12">
        <f>J99</f>
        <v>2.8401200000000002</v>
      </c>
      <c r="W18" s="12">
        <f>J100</f>
        <v>2.6300400000000002</v>
      </c>
      <c r="X18" s="12">
        <f>J101</f>
        <v>2.0543399999999998</v>
      </c>
      <c r="Y18" s="12">
        <f>J102</f>
        <v>2.02</v>
      </c>
      <c r="Z18" s="12">
        <f>J103</f>
        <v>1.8543599999999998</v>
      </c>
      <c r="AA18" s="11"/>
      <c r="AB18" s="11"/>
      <c r="AC18" t="s">
        <v>45</v>
      </c>
      <c r="AD18" s="9" t="s">
        <v>49</v>
      </c>
      <c r="AE18" s="25">
        <v>1.5</v>
      </c>
    </row>
    <row r="19" spans="1:31" x14ac:dyDescent="0.15">
      <c r="A19" t="s">
        <v>9</v>
      </c>
      <c r="B19">
        <v>8</v>
      </c>
      <c r="C19" t="s">
        <v>1</v>
      </c>
      <c r="D19" t="s">
        <v>0</v>
      </c>
      <c r="E19" s="1">
        <v>3.45</v>
      </c>
      <c r="F19" s="1">
        <v>3.46</v>
      </c>
      <c r="G19" s="1">
        <v>3.43</v>
      </c>
      <c r="H19" s="1">
        <v>3.42</v>
      </c>
      <c r="I19" s="1">
        <v>3.44</v>
      </c>
      <c r="J19" s="24">
        <f>AVERAGE(E19:I19)*$E$1</f>
        <v>3.5432000000000001</v>
      </c>
      <c r="K19" s="24">
        <f>_xlfn.STDEV.P(E19:I19)*$E$1</f>
        <v>1.4566399692442892E-2</v>
      </c>
      <c r="M19" t="s">
        <v>46</v>
      </c>
      <c r="N19" s="12">
        <f>J104</f>
        <v>2.9067799999999999</v>
      </c>
      <c r="O19" s="12">
        <f>J105</f>
        <v>2.8663799999999999</v>
      </c>
      <c r="P19" s="12">
        <f>J106</f>
        <v>2.5108599999999996</v>
      </c>
      <c r="Q19" s="12">
        <f>J107</f>
        <v>3.0199000000000003</v>
      </c>
      <c r="R19" s="12">
        <f>J108</f>
        <v>2.9916199999999997</v>
      </c>
      <c r="S19" s="12">
        <f>J109</f>
        <v>2.9391000000000003</v>
      </c>
      <c r="T19" s="12">
        <f>J110</f>
        <v>2.8805199999999997</v>
      </c>
      <c r="U19" s="12">
        <f>J111</f>
        <v>2.81386</v>
      </c>
      <c r="V19" s="12">
        <f>J112</f>
        <v>2.6482199999999998</v>
      </c>
      <c r="W19" s="12">
        <f>J113</f>
        <v>2.5472199999999998</v>
      </c>
      <c r="X19" s="12">
        <f>J114</f>
        <v>2.4603600000000001</v>
      </c>
      <c r="Y19" s="12">
        <f>J115</f>
        <v>2.2280600000000002</v>
      </c>
      <c r="Z19" s="12">
        <f>J116</f>
        <v>1.9331400000000001</v>
      </c>
      <c r="AA19" s="11"/>
      <c r="AB19" s="11"/>
      <c r="AC19" t="s">
        <v>46</v>
      </c>
      <c r="AD19" s="10"/>
    </row>
    <row r="20" spans="1:31" x14ac:dyDescent="0.15">
      <c r="A20" t="s">
        <v>9</v>
      </c>
      <c r="B20">
        <v>9</v>
      </c>
      <c r="C20" t="s">
        <v>1</v>
      </c>
      <c r="D20" t="s">
        <v>0</v>
      </c>
      <c r="E20" s="1">
        <v>3.39</v>
      </c>
      <c r="F20" s="1">
        <v>3.4</v>
      </c>
      <c r="G20" s="1">
        <v>3.39</v>
      </c>
      <c r="H20" s="1">
        <v>3.37</v>
      </c>
      <c r="I20" s="1">
        <v>3.38</v>
      </c>
      <c r="J20" s="24">
        <f>AVERAGE(E20:I20)*$E$1</f>
        <v>3.4875800000000003</v>
      </c>
      <c r="K20" s="24">
        <f>_xlfn.STDEV.P(E20:I20)*$E$1</f>
        <v>1.0503980198001112E-2</v>
      </c>
      <c r="M20" t="s">
        <v>47</v>
      </c>
      <c r="N20" s="12">
        <f>J117</f>
        <v>2.8583000000000003</v>
      </c>
      <c r="O20" s="12">
        <f>J118</f>
        <v>2.8259799999999999</v>
      </c>
      <c r="P20" s="12">
        <f>J119</f>
        <v>2.7411400000000001</v>
      </c>
      <c r="Q20" s="12">
        <f>J120</f>
        <v>2.9471800000000004</v>
      </c>
      <c r="R20" s="12">
        <f>J121</f>
        <v>2.9411200000000002</v>
      </c>
      <c r="S20" s="12">
        <f>J122</f>
        <v>3.00576</v>
      </c>
      <c r="T20" s="12">
        <f>J123</f>
        <v>2.89466</v>
      </c>
      <c r="U20" s="12">
        <f>J124</f>
        <v>2.86436</v>
      </c>
      <c r="V20" s="12">
        <f>J125</f>
        <v>2.7492200000000002</v>
      </c>
      <c r="W20" s="12">
        <f>J126</f>
        <v>2.8461799999999999</v>
      </c>
      <c r="X20" s="12">
        <f>J127</f>
        <v>2.6158999999999999</v>
      </c>
      <c r="Y20" s="12">
        <f>J128</f>
        <v>2.0179800000000001</v>
      </c>
      <c r="Z20" s="12">
        <f>J129</f>
        <v>1.8220400000000003</v>
      </c>
      <c r="AA20" s="11"/>
      <c r="AB20" s="11"/>
      <c r="AC20" t="s">
        <v>47</v>
      </c>
      <c r="AD20" s="10"/>
    </row>
    <row r="21" spans="1:31" x14ac:dyDescent="0.15">
      <c r="A21" t="s">
        <v>9</v>
      </c>
      <c r="B21">
        <v>10</v>
      </c>
      <c r="C21" t="s">
        <v>1</v>
      </c>
      <c r="D21" t="s">
        <v>0</v>
      </c>
      <c r="E21" s="1">
        <v>3.42</v>
      </c>
      <c r="F21" s="1">
        <v>3.45</v>
      </c>
      <c r="G21" s="1">
        <v>3.47</v>
      </c>
      <c r="H21" s="1">
        <v>3.48</v>
      </c>
      <c r="I21" s="1">
        <v>3.5</v>
      </c>
      <c r="J21" s="24">
        <f>AVERAGE(E21:I21)*$E$1</f>
        <v>3.56792</v>
      </c>
      <c r="K21" s="24">
        <f>_xlfn.STDEV.P(E21:I21)*$E$1</f>
        <v>2.8094654295790875E-2</v>
      </c>
      <c r="M21" t="s">
        <v>48</v>
      </c>
      <c r="N21" s="12">
        <f>J130</f>
        <v>2.7976999999999999</v>
      </c>
      <c r="O21" s="12">
        <f>J131</f>
        <v>2.6764999999999999</v>
      </c>
      <c r="P21" s="12">
        <f>J132</f>
        <v>2.6219599999999996</v>
      </c>
      <c r="Q21" s="11"/>
      <c r="R21" s="11"/>
      <c r="S21" s="11"/>
      <c r="T21" s="11"/>
      <c r="U21" s="12">
        <f>J133</f>
        <v>3.5287799999999998</v>
      </c>
      <c r="V21" s="12">
        <f>J134</f>
        <v>3.4566799999999995</v>
      </c>
      <c r="W21" s="11"/>
      <c r="X21" s="11"/>
      <c r="Y21" s="11"/>
      <c r="Z21" s="12">
        <f>J135</f>
        <v>1.7917399999999999</v>
      </c>
      <c r="AA21" s="11"/>
      <c r="AB21" s="11"/>
      <c r="AC21" t="s">
        <v>48</v>
      </c>
      <c r="AD21" s="10"/>
    </row>
    <row r="22" spans="1:31" x14ac:dyDescent="0.15">
      <c r="A22" t="s">
        <v>9</v>
      </c>
      <c r="B22">
        <v>11</v>
      </c>
      <c r="C22" t="s">
        <v>83</v>
      </c>
      <c r="D22" t="s">
        <v>0</v>
      </c>
      <c r="E22" s="1">
        <v>3.25</v>
      </c>
      <c r="F22" s="1">
        <v>3.28</v>
      </c>
      <c r="G22" s="1">
        <v>3.27</v>
      </c>
      <c r="H22" s="1">
        <v>3.25</v>
      </c>
      <c r="I22" s="1">
        <v>3.24</v>
      </c>
      <c r="J22" s="24">
        <f>AVERAGE(E22:I22)*$E$1</f>
        <v>3.3557399999999999</v>
      </c>
      <c r="K22" s="24">
        <f>_xlfn.STDEV.P(E22:I22)*$E$1</f>
        <v>1.513784661039993E-2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31" x14ac:dyDescent="0.15">
      <c r="A23" t="s">
        <v>17</v>
      </c>
      <c r="B23">
        <v>4</v>
      </c>
      <c r="C23" t="s">
        <v>3</v>
      </c>
      <c r="D23" t="s">
        <v>0</v>
      </c>
      <c r="E23" s="1">
        <v>2.72</v>
      </c>
      <c r="F23" s="1">
        <v>2.73</v>
      </c>
      <c r="G23" s="1">
        <v>2.77</v>
      </c>
      <c r="H23" s="1">
        <v>2.7</v>
      </c>
      <c r="I23" s="1">
        <v>2.68</v>
      </c>
      <c r="J23" s="24">
        <f t="shared" ref="J23:J45" si="2">AVERAGE(E23:I23)*$G$1</f>
        <v>2.72</v>
      </c>
      <c r="K23" s="24">
        <f t="shared" ref="K23:K45" si="3">_xlfn.STDEV.P(E23:I23)*$G$1</f>
        <v>3.0331501776206141E-2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31" x14ac:dyDescent="0.15">
      <c r="A24" t="s">
        <v>17</v>
      </c>
      <c r="B24">
        <v>5</v>
      </c>
      <c r="C24" t="s">
        <v>3</v>
      </c>
      <c r="D24" t="s">
        <v>0</v>
      </c>
      <c r="E24" s="1">
        <v>2.7</v>
      </c>
      <c r="F24" s="1">
        <v>2.75</v>
      </c>
      <c r="G24" s="1">
        <v>2.65</v>
      </c>
      <c r="H24" s="1">
        <v>2.81</v>
      </c>
      <c r="I24" s="1">
        <v>2.76</v>
      </c>
      <c r="J24" s="24">
        <f t="shared" si="2"/>
        <v>2.734</v>
      </c>
      <c r="K24" s="24">
        <f t="shared" si="3"/>
        <v>5.4626001134990651E-2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31" x14ac:dyDescent="0.15">
      <c r="A25" t="s">
        <v>17</v>
      </c>
      <c r="B25">
        <v>6</v>
      </c>
      <c r="C25" t="s">
        <v>3</v>
      </c>
      <c r="D25" t="s">
        <v>0</v>
      </c>
      <c r="E25" s="1">
        <v>2.5499999999999998</v>
      </c>
      <c r="F25" s="1">
        <v>2.4500000000000002</v>
      </c>
      <c r="G25" s="1">
        <v>2.39</v>
      </c>
      <c r="H25" s="1">
        <v>2.31</v>
      </c>
      <c r="I25" s="1">
        <v>2.5499999999999998</v>
      </c>
      <c r="J25" s="24">
        <f t="shared" si="2"/>
        <v>2.4500000000000002</v>
      </c>
      <c r="K25" s="24">
        <f t="shared" si="3"/>
        <v>9.295160030897788E-2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31" x14ac:dyDescent="0.15">
      <c r="A26" t="s">
        <v>17</v>
      </c>
      <c r="B26">
        <v>7</v>
      </c>
      <c r="C26" t="s">
        <v>3</v>
      </c>
      <c r="D26" t="s">
        <v>0</v>
      </c>
      <c r="E26" s="1">
        <v>2.5499999999999998</v>
      </c>
      <c r="F26" s="1">
        <v>2.56</v>
      </c>
      <c r="G26" s="1">
        <v>2.65</v>
      </c>
      <c r="H26" s="1">
        <v>2.65</v>
      </c>
      <c r="I26" s="1">
        <v>2.54</v>
      </c>
      <c r="J26" s="24">
        <f t="shared" si="2"/>
        <v>2.59</v>
      </c>
      <c r="K26" s="24">
        <f t="shared" si="3"/>
        <v>4.9396356140913845E-2</v>
      </c>
      <c r="N26">
        <v>-3</v>
      </c>
      <c r="O26">
        <v>-2</v>
      </c>
      <c r="P26">
        <v>-1</v>
      </c>
      <c r="Q26">
        <v>0</v>
      </c>
      <c r="R26">
        <v>1</v>
      </c>
      <c r="S26">
        <v>2</v>
      </c>
      <c r="T26">
        <v>3</v>
      </c>
      <c r="U26">
        <v>4</v>
      </c>
      <c r="V26">
        <v>5</v>
      </c>
      <c r="W26">
        <v>6</v>
      </c>
      <c r="X26">
        <v>7</v>
      </c>
      <c r="Y26">
        <v>8</v>
      </c>
      <c r="Z26">
        <v>9</v>
      </c>
      <c r="AA26">
        <v>10</v>
      </c>
      <c r="AB26">
        <v>11</v>
      </c>
    </row>
    <row r="27" spans="1:31" x14ac:dyDescent="0.15">
      <c r="A27" t="s">
        <v>17</v>
      </c>
      <c r="B27">
        <v>8</v>
      </c>
      <c r="C27" t="s">
        <v>3</v>
      </c>
      <c r="D27" t="s">
        <v>0</v>
      </c>
      <c r="E27" s="1">
        <v>2.7</v>
      </c>
      <c r="F27" s="1">
        <v>2.7</v>
      </c>
      <c r="G27" s="1">
        <v>2.8</v>
      </c>
      <c r="H27" s="1">
        <v>2.83</v>
      </c>
      <c r="I27" s="1">
        <v>2.89</v>
      </c>
      <c r="J27" s="24">
        <f t="shared" si="2"/>
        <v>2.7839999999999998</v>
      </c>
      <c r="K27" s="24">
        <f t="shared" si="3"/>
        <v>7.4458041875945097E-2</v>
      </c>
    </row>
    <row r="28" spans="1:31" x14ac:dyDescent="0.15">
      <c r="A28" t="s">
        <v>17</v>
      </c>
      <c r="B28">
        <v>9</v>
      </c>
      <c r="C28" t="s">
        <v>3</v>
      </c>
      <c r="D28" t="s">
        <v>0</v>
      </c>
      <c r="E28" s="1">
        <v>2.76</v>
      </c>
      <c r="F28" s="1">
        <v>2.72</v>
      </c>
      <c r="G28" s="1">
        <v>2.98</v>
      </c>
      <c r="H28" s="1">
        <v>2.79</v>
      </c>
      <c r="I28" s="1">
        <v>2.74</v>
      </c>
      <c r="J28" s="24">
        <f t="shared" si="2"/>
        <v>2.798</v>
      </c>
      <c r="K28" s="24">
        <f t="shared" si="3"/>
        <v>9.3893556754443983E-2</v>
      </c>
    </row>
    <row r="29" spans="1:31" x14ac:dyDescent="0.15">
      <c r="A29" t="s">
        <v>16</v>
      </c>
      <c r="B29">
        <v>4</v>
      </c>
      <c r="C29" t="s">
        <v>3</v>
      </c>
      <c r="D29" t="s">
        <v>0</v>
      </c>
      <c r="E29" s="1">
        <v>2.79</v>
      </c>
      <c r="F29" s="1">
        <v>2.7</v>
      </c>
      <c r="G29" s="1">
        <v>2.85</v>
      </c>
      <c r="H29" s="1">
        <v>2.75</v>
      </c>
      <c r="I29" s="1">
        <v>2.65</v>
      </c>
      <c r="J29" s="24">
        <f t="shared" si="2"/>
        <v>2.7480000000000002</v>
      </c>
      <c r="K29" s="24">
        <f t="shared" si="3"/>
        <v>6.9397406291589928E-2</v>
      </c>
    </row>
    <row r="30" spans="1:31" x14ac:dyDescent="0.15">
      <c r="A30" t="s">
        <v>16</v>
      </c>
      <c r="B30">
        <v>5</v>
      </c>
      <c r="C30" t="s">
        <v>3</v>
      </c>
      <c r="D30" t="s">
        <v>0</v>
      </c>
      <c r="E30" s="1">
        <v>2.0499999999999998</v>
      </c>
      <c r="F30" s="1">
        <v>2.06</v>
      </c>
      <c r="G30" s="1">
        <v>2.1</v>
      </c>
      <c r="H30" s="1">
        <v>2.0099999999999998</v>
      </c>
      <c r="I30" s="1">
        <v>2.02</v>
      </c>
      <c r="J30" s="24">
        <f t="shared" si="2"/>
        <v>2.0479999999999996</v>
      </c>
      <c r="K30" s="24">
        <f t="shared" si="3"/>
        <v>3.1874754901018536E-2</v>
      </c>
    </row>
    <row r="31" spans="1:31" x14ac:dyDescent="0.15">
      <c r="A31" t="s">
        <v>16</v>
      </c>
      <c r="B31">
        <v>6</v>
      </c>
      <c r="C31" t="s">
        <v>3</v>
      </c>
      <c r="D31" t="s">
        <v>0</v>
      </c>
      <c r="E31" s="1">
        <v>2.12</v>
      </c>
      <c r="F31" s="1">
        <v>2.09</v>
      </c>
      <c r="G31" s="1">
        <v>1.97</v>
      </c>
      <c r="H31" s="1">
        <v>2.0499999999999998</v>
      </c>
      <c r="I31" s="1">
        <v>2.0499999999999998</v>
      </c>
      <c r="J31" s="24">
        <f t="shared" si="2"/>
        <v>2.056</v>
      </c>
      <c r="K31" s="24">
        <f t="shared" si="3"/>
        <v>5.0438080851673991E-2</v>
      </c>
    </row>
    <row r="32" spans="1:31" x14ac:dyDescent="0.15">
      <c r="A32" t="s">
        <v>16</v>
      </c>
      <c r="B32">
        <v>7</v>
      </c>
      <c r="C32" t="s">
        <v>3</v>
      </c>
      <c r="D32" t="s">
        <v>0</v>
      </c>
      <c r="E32" s="1">
        <v>1.96</v>
      </c>
      <c r="F32" s="1">
        <v>1.98</v>
      </c>
      <c r="G32" s="1">
        <v>2</v>
      </c>
      <c r="H32" s="1">
        <v>2.02</v>
      </c>
      <c r="I32" s="1">
        <v>1.94</v>
      </c>
      <c r="J32" s="24">
        <f t="shared" si="2"/>
        <v>1.9799999999999998</v>
      </c>
      <c r="K32" s="24">
        <f t="shared" si="3"/>
        <v>2.8284271247461926E-2</v>
      </c>
    </row>
    <row r="33" spans="1:11" x14ac:dyDescent="0.15">
      <c r="A33" t="s">
        <v>16</v>
      </c>
      <c r="B33">
        <v>8</v>
      </c>
      <c r="C33" t="s">
        <v>3</v>
      </c>
      <c r="D33" t="s">
        <v>0</v>
      </c>
      <c r="E33" s="1">
        <v>2.17</v>
      </c>
      <c r="F33" s="1">
        <v>2.11</v>
      </c>
      <c r="G33" s="1">
        <v>2.06</v>
      </c>
      <c r="H33" s="1">
        <v>2.2599999999999998</v>
      </c>
      <c r="I33" s="1">
        <v>2.12</v>
      </c>
      <c r="J33" s="24">
        <f t="shared" si="2"/>
        <v>2.1439999999999997</v>
      </c>
      <c r="K33" s="24">
        <f t="shared" si="3"/>
        <v>6.7705243519242939E-2</v>
      </c>
    </row>
    <row r="34" spans="1:11" x14ac:dyDescent="0.15">
      <c r="A34" t="s">
        <v>16</v>
      </c>
      <c r="B34">
        <v>9</v>
      </c>
      <c r="C34" t="s">
        <v>3</v>
      </c>
      <c r="D34" t="s">
        <v>0</v>
      </c>
      <c r="E34" s="1">
        <v>2.6</v>
      </c>
      <c r="F34" s="1">
        <v>2.56</v>
      </c>
      <c r="G34" s="1">
        <v>2.67</v>
      </c>
      <c r="H34" s="1">
        <v>2.54</v>
      </c>
      <c r="I34" s="1">
        <v>2.39</v>
      </c>
      <c r="J34" s="24">
        <f t="shared" si="2"/>
        <v>2.5520000000000005</v>
      </c>
      <c r="K34" s="24">
        <f t="shared" si="3"/>
        <v>9.2390475699608732E-2</v>
      </c>
    </row>
    <row r="35" spans="1:11" x14ac:dyDescent="0.15">
      <c r="A35" t="s">
        <v>15</v>
      </c>
      <c r="B35">
        <v>3</v>
      </c>
      <c r="C35" t="s">
        <v>3</v>
      </c>
      <c r="D35" t="s">
        <v>0</v>
      </c>
      <c r="E35" s="1">
        <v>2.76</v>
      </c>
      <c r="F35" s="1">
        <v>2.71</v>
      </c>
      <c r="G35" s="1">
        <v>2.72</v>
      </c>
      <c r="H35" s="1">
        <v>2.85</v>
      </c>
      <c r="I35" s="1">
        <v>2.85</v>
      </c>
      <c r="J35" s="24">
        <f t="shared" si="2"/>
        <v>2.7779999999999996</v>
      </c>
      <c r="K35" s="24">
        <f t="shared" si="3"/>
        <v>6.1122827159744528E-2</v>
      </c>
    </row>
    <row r="36" spans="1:11" x14ac:dyDescent="0.15">
      <c r="A36" t="s">
        <v>15</v>
      </c>
      <c r="B36">
        <v>4</v>
      </c>
      <c r="C36" t="s">
        <v>3</v>
      </c>
      <c r="D36" t="s">
        <v>0</v>
      </c>
      <c r="E36" s="1">
        <v>2.12</v>
      </c>
      <c r="F36" s="1">
        <v>2.15</v>
      </c>
      <c r="G36" s="1">
        <v>2.06</v>
      </c>
      <c r="H36" s="1">
        <v>2.08</v>
      </c>
      <c r="I36" s="1">
        <v>2.21</v>
      </c>
      <c r="J36" s="24">
        <f t="shared" si="2"/>
        <v>2.1240000000000001</v>
      </c>
      <c r="K36" s="24">
        <f t="shared" si="3"/>
        <v>5.3141321022345644E-2</v>
      </c>
    </row>
    <row r="37" spans="1:11" x14ac:dyDescent="0.15">
      <c r="A37" t="s">
        <v>15</v>
      </c>
      <c r="B37">
        <v>5</v>
      </c>
      <c r="C37" t="s">
        <v>3</v>
      </c>
      <c r="D37" t="s">
        <v>0</v>
      </c>
      <c r="E37" s="1">
        <v>1.88</v>
      </c>
      <c r="F37" s="1">
        <v>1.97</v>
      </c>
      <c r="G37" s="1">
        <v>1.82</v>
      </c>
      <c r="H37" s="1">
        <v>1.94</v>
      </c>
      <c r="I37" s="1">
        <v>1.93</v>
      </c>
      <c r="J37" s="24">
        <f t="shared" si="2"/>
        <v>1.9079999999999999</v>
      </c>
      <c r="K37" s="24">
        <f t="shared" si="3"/>
        <v>5.2687759489277938E-2</v>
      </c>
    </row>
    <row r="38" spans="1:11" x14ac:dyDescent="0.15">
      <c r="A38" t="s">
        <v>15</v>
      </c>
      <c r="B38">
        <v>6</v>
      </c>
      <c r="C38" t="s">
        <v>3</v>
      </c>
      <c r="D38" t="s">
        <v>0</v>
      </c>
      <c r="E38" s="1">
        <v>1.79</v>
      </c>
      <c r="F38" s="1">
        <v>1.77</v>
      </c>
      <c r="G38" s="1">
        <v>1.78</v>
      </c>
      <c r="H38" s="1">
        <v>1.88</v>
      </c>
      <c r="I38" s="1">
        <v>1.82</v>
      </c>
      <c r="J38" s="24">
        <f t="shared" si="2"/>
        <v>1.8079999999999998</v>
      </c>
      <c r="K38" s="24">
        <f t="shared" si="3"/>
        <v>3.9698866482558375E-2</v>
      </c>
    </row>
    <row r="39" spans="1:11" x14ac:dyDescent="0.15">
      <c r="A39" t="s">
        <v>15</v>
      </c>
      <c r="B39">
        <v>7</v>
      </c>
      <c r="C39" t="s">
        <v>3</v>
      </c>
      <c r="D39" t="s">
        <v>0</v>
      </c>
      <c r="E39" s="1">
        <v>2</v>
      </c>
      <c r="F39" s="1">
        <v>1.98</v>
      </c>
      <c r="G39" s="1">
        <v>1.87</v>
      </c>
      <c r="H39" s="1">
        <v>1.75</v>
      </c>
      <c r="I39" s="1">
        <v>1.89</v>
      </c>
      <c r="J39" s="24">
        <f t="shared" si="2"/>
        <v>1.8980000000000001</v>
      </c>
      <c r="K39" s="24">
        <f t="shared" si="3"/>
        <v>8.930845424706442E-2</v>
      </c>
    </row>
    <row r="40" spans="1:11" x14ac:dyDescent="0.15">
      <c r="A40" t="s">
        <v>15</v>
      </c>
      <c r="B40">
        <v>8</v>
      </c>
      <c r="C40" t="s">
        <v>3</v>
      </c>
      <c r="D40" t="s">
        <v>0</v>
      </c>
      <c r="E40" s="1">
        <v>2.11</v>
      </c>
      <c r="F40" s="1">
        <v>2.21</v>
      </c>
      <c r="G40" s="1">
        <v>2.13</v>
      </c>
      <c r="H40" s="1">
        <v>2.15</v>
      </c>
      <c r="I40" s="1">
        <v>2.2000000000000002</v>
      </c>
      <c r="J40" s="24">
        <f t="shared" si="2"/>
        <v>2.16</v>
      </c>
      <c r="K40" s="24">
        <f t="shared" si="3"/>
        <v>3.8987177379235932E-2</v>
      </c>
    </row>
    <row r="41" spans="1:11" x14ac:dyDescent="0.15">
      <c r="A41" t="s">
        <v>15</v>
      </c>
      <c r="B41">
        <v>9</v>
      </c>
      <c r="C41" t="s">
        <v>3</v>
      </c>
      <c r="D41" t="s">
        <v>0</v>
      </c>
      <c r="E41" s="1">
        <v>2.58</v>
      </c>
      <c r="F41" s="1">
        <v>2.62</v>
      </c>
      <c r="G41" s="1">
        <v>2.54</v>
      </c>
      <c r="H41" s="1">
        <v>2.5099999999999998</v>
      </c>
      <c r="I41" s="1">
        <v>2.5</v>
      </c>
      <c r="J41" s="24">
        <f t="shared" si="2"/>
        <v>2.5499999999999998</v>
      </c>
      <c r="K41" s="24">
        <f t="shared" si="3"/>
        <v>4.4721359549995877E-2</v>
      </c>
    </row>
    <row r="42" spans="1:11" x14ac:dyDescent="0.15">
      <c r="A42" t="s">
        <v>11</v>
      </c>
      <c r="B42">
        <v>0</v>
      </c>
      <c r="C42" t="s">
        <v>3</v>
      </c>
      <c r="D42" t="s">
        <v>0</v>
      </c>
      <c r="E42" s="1">
        <v>2.58</v>
      </c>
      <c r="F42" s="1">
        <v>2.77</v>
      </c>
      <c r="G42" s="1">
        <v>2.7</v>
      </c>
      <c r="H42" s="1">
        <v>2.68</v>
      </c>
      <c r="I42" s="1">
        <v>2.79</v>
      </c>
      <c r="J42" s="24">
        <f t="shared" si="2"/>
        <v>2.7039999999999997</v>
      </c>
      <c r="K42" s="24">
        <f t="shared" si="3"/>
        <v>7.4458041875945111E-2</v>
      </c>
    </row>
    <row r="43" spans="1:11" x14ac:dyDescent="0.15">
      <c r="A43" t="s">
        <v>11</v>
      </c>
      <c r="B43">
        <v>1</v>
      </c>
      <c r="C43" t="s">
        <v>3</v>
      </c>
      <c r="D43" t="s">
        <v>0</v>
      </c>
      <c r="E43" s="1">
        <v>2.75</v>
      </c>
      <c r="F43" s="1">
        <v>2.85</v>
      </c>
      <c r="G43" s="1">
        <v>2.76</v>
      </c>
      <c r="H43" s="1">
        <v>2.76</v>
      </c>
      <c r="I43" s="1">
        <v>2.8</v>
      </c>
      <c r="J43" s="24">
        <f t="shared" si="2"/>
        <v>2.7839999999999998</v>
      </c>
      <c r="K43" s="24">
        <f t="shared" si="3"/>
        <v>3.720215047547662E-2</v>
      </c>
    </row>
    <row r="44" spans="1:11" x14ac:dyDescent="0.15">
      <c r="A44" t="s">
        <v>11</v>
      </c>
      <c r="B44">
        <v>2</v>
      </c>
      <c r="C44" t="s">
        <v>3</v>
      </c>
      <c r="D44" t="s">
        <v>0</v>
      </c>
      <c r="E44" s="1">
        <v>2.76</v>
      </c>
      <c r="F44" s="1">
        <v>2.76</v>
      </c>
      <c r="G44" s="1">
        <v>2.6</v>
      </c>
      <c r="H44" s="1">
        <v>2.8</v>
      </c>
      <c r="I44" s="1">
        <v>2.77</v>
      </c>
      <c r="J44" s="24">
        <f t="shared" si="2"/>
        <v>2.7379999999999995</v>
      </c>
      <c r="K44" s="24">
        <f t="shared" si="3"/>
        <v>7.0540768354193498E-2</v>
      </c>
    </row>
    <row r="45" spans="1:11" x14ac:dyDescent="0.15">
      <c r="A45" t="s">
        <v>11</v>
      </c>
      <c r="B45">
        <v>3</v>
      </c>
      <c r="C45" t="s">
        <v>3</v>
      </c>
      <c r="D45" t="s">
        <v>0</v>
      </c>
      <c r="E45" s="1">
        <v>2.62</v>
      </c>
      <c r="F45" s="1">
        <v>2.62</v>
      </c>
      <c r="G45" s="1">
        <v>2.67</v>
      </c>
      <c r="H45" s="1">
        <v>2.73</v>
      </c>
      <c r="I45" s="1">
        <v>2.5099999999999998</v>
      </c>
      <c r="J45" s="24">
        <f t="shared" si="2"/>
        <v>2.63</v>
      </c>
      <c r="K45" s="24">
        <f t="shared" si="3"/>
        <v>7.2387844283415478E-2</v>
      </c>
    </row>
    <row r="46" spans="1:11" x14ac:dyDescent="0.15">
      <c r="A46" t="s">
        <v>11</v>
      </c>
      <c r="B46">
        <v>4</v>
      </c>
      <c r="C46" t="s">
        <v>2</v>
      </c>
      <c r="D46" t="s">
        <v>0</v>
      </c>
      <c r="E46" s="1">
        <v>2.58</v>
      </c>
      <c r="F46" s="1">
        <v>2.56</v>
      </c>
      <c r="G46" s="1">
        <v>2.54</v>
      </c>
      <c r="H46" s="1">
        <v>2.5099999999999998</v>
      </c>
      <c r="I46" s="1">
        <v>2.5099999999999998</v>
      </c>
      <c r="J46" s="24">
        <f t="shared" ref="J46:J51" si="4">AVERAGE(E46:I46)*$F$1</f>
        <v>2.8194000000000004</v>
      </c>
      <c r="K46" s="24">
        <f t="shared" ref="K46:K51" si="5">_xlfn.STDEV.P(E46:I46)*$F$1</f>
        <v>3.060058822964043E-2</v>
      </c>
    </row>
    <row r="47" spans="1:11" x14ac:dyDescent="0.15">
      <c r="A47" t="s">
        <v>11</v>
      </c>
      <c r="B47">
        <v>5</v>
      </c>
      <c r="C47" t="s">
        <v>89</v>
      </c>
      <c r="D47" t="s">
        <v>0</v>
      </c>
      <c r="E47" s="1">
        <v>1.89</v>
      </c>
      <c r="F47" s="1">
        <v>1.93</v>
      </c>
      <c r="G47" s="1">
        <v>1.96</v>
      </c>
      <c r="H47" s="1">
        <v>1.91</v>
      </c>
      <c r="I47" s="1">
        <v>1.97</v>
      </c>
      <c r="J47" s="24">
        <f t="shared" si="4"/>
        <v>2.14452</v>
      </c>
      <c r="K47" s="24">
        <f t="shared" si="5"/>
        <v>3.322591759455263E-2</v>
      </c>
    </row>
    <row r="48" spans="1:11" x14ac:dyDescent="0.15">
      <c r="A48" t="s">
        <v>11</v>
      </c>
      <c r="B48">
        <v>6</v>
      </c>
      <c r="C48" t="s">
        <v>2</v>
      </c>
      <c r="D48" t="s">
        <v>0</v>
      </c>
      <c r="E48" s="1">
        <v>2.15</v>
      </c>
      <c r="F48" s="1">
        <v>2.14</v>
      </c>
      <c r="G48" s="1">
        <v>2.19</v>
      </c>
      <c r="H48" s="1">
        <v>2.15</v>
      </c>
      <c r="I48" s="1">
        <v>2.1800000000000002</v>
      </c>
      <c r="J48" s="24">
        <f t="shared" si="4"/>
        <v>2.3998200000000001</v>
      </c>
      <c r="K48" s="24">
        <f t="shared" si="5"/>
        <v>2.1523698566928512E-2</v>
      </c>
    </row>
    <row r="49" spans="1:11" x14ac:dyDescent="0.15">
      <c r="A49" t="s">
        <v>11</v>
      </c>
      <c r="B49">
        <v>7</v>
      </c>
      <c r="C49" t="s">
        <v>2</v>
      </c>
      <c r="D49" t="s">
        <v>0</v>
      </c>
      <c r="E49" s="1">
        <v>2.0299999999999998</v>
      </c>
      <c r="F49" s="1">
        <v>1.9</v>
      </c>
      <c r="G49" s="1">
        <v>1.93</v>
      </c>
      <c r="H49" s="1">
        <v>1.9</v>
      </c>
      <c r="I49" s="1">
        <v>1.95</v>
      </c>
      <c r="J49" s="24">
        <f t="shared" si="4"/>
        <v>2.1556199999999999</v>
      </c>
      <c r="K49" s="24">
        <f t="shared" si="5"/>
        <v>5.3187419565156532E-2</v>
      </c>
    </row>
    <row r="50" spans="1:11" x14ac:dyDescent="0.15">
      <c r="A50" t="s">
        <v>11</v>
      </c>
      <c r="B50">
        <v>8</v>
      </c>
      <c r="C50" t="s">
        <v>2</v>
      </c>
      <c r="D50" t="s">
        <v>0</v>
      </c>
      <c r="E50" s="1">
        <v>2.23</v>
      </c>
      <c r="F50" s="1">
        <v>2.2599999999999998</v>
      </c>
      <c r="G50" s="1">
        <v>2.17</v>
      </c>
      <c r="H50" s="1">
        <v>2.25</v>
      </c>
      <c r="I50" s="1">
        <v>2.17</v>
      </c>
      <c r="J50" s="24">
        <f t="shared" si="4"/>
        <v>2.4597600000000006</v>
      </c>
      <c r="K50" s="24">
        <f t="shared" si="5"/>
        <v>4.3047397133856989E-2</v>
      </c>
    </row>
    <row r="51" spans="1:11" x14ac:dyDescent="0.15">
      <c r="A51" t="s">
        <v>11</v>
      </c>
      <c r="B51">
        <v>9</v>
      </c>
      <c r="C51" t="s">
        <v>2</v>
      </c>
      <c r="D51" t="s">
        <v>0</v>
      </c>
      <c r="E51" s="1">
        <v>2.1</v>
      </c>
      <c r="F51" s="1">
        <v>2.12</v>
      </c>
      <c r="G51" s="1">
        <v>2.09</v>
      </c>
      <c r="H51" s="1">
        <v>2.15</v>
      </c>
      <c r="I51" s="1">
        <v>2.16</v>
      </c>
      <c r="J51" s="24">
        <f t="shared" si="4"/>
        <v>2.3576400000000004</v>
      </c>
      <c r="K51" s="24">
        <f t="shared" si="5"/>
        <v>3.027676336730864E-2</v>
      </c>
    </row>
    <row r="52" spans="1:11" x14ac:dyDescent="0.15">
      <c r="A52" t="s">
        <v>12</v>
      </c>
      <c r="B52">
        <v>-3</v>
      </c>
      <c r="C52" t="s">
        <v>3</v>
      </c>
      <c r="D52" t="s">
        <v>0</v>
      </c>
      <c r="E52" s="1">
        <v>2.68</v>
      </c>
      <c r="F52" s="1">
        <v>2.65</v>
      </c>
      <c r="G52" s="1">
        <v>2.67</v>
      </c>
      <c r="H52" s="1">
        <v>2.7</v>
      </c>
      <c r="I52" s="1">
        <v>2.78</v>
      </c>
      <c r="J52" s="24">
        <f t="shared" ref="J52:J58" si="6">AVERAGE(E52:I52)*$G$1</f>
        <v>2.6959999999999997</v>
      </c>
      <c r="K52" s="24">
        <f t="shared" ref="K52:K58" si="7">_xlfn.STDEV.P(E52:I52)*$G$1</f>
        <v>4.4988887516807921E-2</v>
      </c>
    </row>
    <row r="53" spans="1:11" x14ac:dyDescent="0.15">
      <c r="A53" t="s">
        <v>12</v>
      </c>
      <c r="B53">
        <v>-2</v>
      </c>
      <c r="C53" t="s">
        <v>3</v>
      </c>
      <c r="D53" t="s">
        <v>0</v>
      </c>
      <c r="E53" s="1">
        <v>2.8</v>
      </c>
      <c r="F53" s="1">
        <v>2.75</v>
      </c>
      <c r="G53" s="1">
        <v>2.76</v>
      </c>
      <c r="H53" s="1">
        <v>2.74</v>
      </c>
      <c r="I53" s="1">
        <v>2.8</v>
      </c>
      <c r="J53" s="24">
        <f t="shared" si="6"/>
        <v>2.7699999999999996</v>
      </c>
      <c r="K53" s="24">
        <f t="shared" si="7"/>
        <v>2.5298221281346917E-2</v>
      </c>
    </row>
    <row r="54" spans="1:11" x14ac:dyDescent="0.15">
      <c r="A54" t="s">
        <v>12</v>
      </c>
      <c r="B54">
        <v>-1</v>
      </c>
      <c r="C54" t="s">
        <v>3</v>
      </c>
      <c r="D54" t="s">
        <v>0</v>
      </c>
      <c r="E54" s="1">
        <v>2.73</v>
      </c>
      <c r="F54" s="1">
        <v>2.74</v>
      </c>
      <c r="G54" s="1">
        <v>2.76</v>
      </c>
      <c r="H54" s="1">
        <v>2.68</v>
      </c>
      <c r="I54" s="1">
        <v>2.5</v>
      </c>
      <c r="J54" s="24">
        <f t="shared" si="6"/>
        <v>2.6819999999999999</v>
      </c>
      <c r="K54" s="24">
        <f t="shared" si="7"/>
        <v>9.4741754258616084E-2</v>
      </c>
    </row>
    <row r="55" spans="1:11" x14ac:dyDescent="0.15">
      <c r="A55" t="s">
        <v>12</v>
      </c>
      <c r="B55">
        <v>0</v>
      </c>
      <c r="C55" t="s">
        <v>3</v>
      </c>
      <c r="D55" t="s">
        <v>0</v>
      </c>
      <c r="E55" s="1">
        <v>2.74</v>
      </c>
      <c r="F55" s="1">
        <v>2.69</v>
      </c>
      <c r="G55" s="1">
        <v>2.68</v>
      </c>
      <c r="H55" s="1">
        <v>2.67</v>
      </c>
      <c r="I55" s="1">
        <v>2.79</v>
      </c>
      <c r="J55" s="24">
        <f t="shared" si="6"/>
        <v>2.714</v>
      </c>
      <c r="K55" s="24">
        <f t="shared" si="7"/>
        <v>4.4988887516808004E-2</v>
      </c>
    </row>
    <row r="56" spans="1:11" x14ac:dyDescent="0.15">
      <c r="A56" t="s">
        <v>12</v>
      </c>
      <c r="B56">
        <v>1</v>
      </c>
      <c r="C56" t="s">
        <v>3</v>
      </c>
      <c r="D56" t="s">
        <v>0</v>
      </c>
      <c r="E56" s="1">
        <v>2.66</v>
      </c>
      <c r="F56" s="1">
        <v>2.75</v>
      </c>
      <c r="G56" s="1">
        <v>2.8</v>
      </c>
      <c r="H56" s="1">
        <v>2.68</v>
      </c>
      <c r="I56" s="1">
        <v>2.85</v>
      </c>
      <c r="J56" s="24">
        <f t="shared" si="6"/>
        <v>2.7480000000000002</v>
      </c>
      <c r="K56" s="24">
        <f t="shared" si="7"/>
        <v>7.1386273190298929E-2</v>
      </c>
    </row>
    <row r="57" spans="1:11" x14ac:dyDescent="0.15">
      <c r="A57" t="s">
        <v>12</v>
      </c>
      <c r="B57">
        <v>2</v>
      </c>
      <c r="C57" t="s">
        <v>3</v>
      </c>
      <c r="D57" t="s">
        <v>0</v>
      </c>
      <c r="E57" s="1">
        <v>2.9</v>
      </c>
      <c r="F57" s="1">
        <v>2.75</v>
      </c>
      <c r="G57" s="1">
        <v>2.75</v>
      </c>
      <c r="H57" s="1">
        <v>2.74</v>
      </c>
      <c r="I57" s="1">
        <v>2.78</v>
      </c>
      <c r="J57" s="24">
        <f t="shared" si="6"/>
        <v>2.7839999999999998</v>
      </c>
      <c r="K57" s="24">
        <f t="shared" si="7"/>
        <v>5.9531504264548805E-2</v>
      </c>
    </row>
    <row r="58" spans="1:11" x14ac:dyDescent="0.15">
      <c r="A58" t="s">
        <v>12</v>
      </c>
      <c r="B58">
        <v>3</v>
      </c>
      <c r="C58" t="s">
        <v>3</v>
      </c>
      <c r="D58" t="s">
        <v>0</v>
      </c>
      <c r="E58" s="1">
        <v>2.74</v>
      </c>
      <c r="F58" s="1">
        <v>2.63</v>
      </c>
      <c r="G58" s="1">
        <v>2.77</v>
      </c>
      <c r="H58" s="1">
        <v>2.69</v>
      </c>
      <c r="I58" s="1">
        <v>2.67</v>
      </c>
      <c r="J58" s="24">
        <f t="shared" si="6"/>
        <v>2.7</v>
      </c>
      <c r="K58" s="24">
        <f t="shared" si="7"/>
        <v>4.9799598391955011E-2</v>
      </c>
    </row>
    <row r="59" spans="1:11" x14ac:dyDescent="0.15">
      <c r="A59" t="s">
        <v>12</v>
      </c>
      <c r="B59">
        <v>4</v>
      </c>
      <c r="C59" t="s">
        <v>2</v>
      </c>
      <c r="D59" t="s">
        <v>0</v>
      </c>
      <c r="E59" s="1">
        <v>2.57</v>
      </c>
      <c r="F59" s="1">
        <v>2.62</v>
      </c>
      <c r="G59" s="1">
        <v>2.67</v>
      </c>
      <c r="H59" s="1">
        <v>2.62</v>
      </c>
      <c r="I59" s="1">
        <v>2.68</v>
      </c>
      <c r="J59" s="24">
        <f t="shared" ref="J59:J90" si="8">AVERAGE(E59:I59)*$F$1</f>
        <v>2.9215200000000006</v>
      </c>
      <c r="K59" s="24">
        <f t="shared" ref="K59:K90" si="9">_xlfn.STDEV.P(E59:I59)*$F$1</f>
        <v>4.4065741795639914E-2</v>
      </c>
    </row>
    <row r="60" spans="1:11" x14ac:dyDescent="0.15">
      <c r="A60" t="s">
        <v>12</v>
      </c>
      <c r="B60">
        <v>5</v>
      </c>
      <c r="C60" t="s">
        <v>2</v>
      </c>
      <c r="D60" t="s">
        <v>0</v>
      </c>
      <c r="E60" s="1">
        <v>2.0699999999999998</v>
      </c>
      <c r="F60" s="1">
        <v>2.1</v>
      </c>
      <c r="G60" s="1">
        <v>2.1</v>
      </c>
      <c r="H60" s="1">
        <v>2.04</v>
      </c>
      <c r="I60" s="1">
        <v>2.11</v>
      </c>
      <c r="J60" s="24">
        <f t="shared" si="8"/>
        <v>2.31324</v>
      </c>
      <c r="K60" s="24">
        <f t="shared" si="9"/>
        <v>2.8602699173329787E-2</v>
      </c>
    </row>
    <row r="61" spans="1:11" x14ac:dyDescent="0.15">
      <c r="A61" t="s">
        <v>12</v>
      </c>
      <c r="B61">
        <v>6</v>
      </c>
      <c r="C61" t="s">
        <v>2</v>
      </c>
      <c r="D61" t="s">
        <v>0</v>
      </c>
      <c r="E61" s="1">
        <v>2.15</v>
      </c>
      <c r="F61" s="1">
        <v>2.16</v>
      </c>
      <c r="G61" s="1">
        <v>2.13</v>
      </c>
      <c r="H61" s="1">
        <v>2.14</v>
      </c>
      <c r="I61" s="1">
        <v>2.19</v>
      </c>
      <c r="J61" s="24">
        <f t="shared" si="8"/>
        <v>2.3909400000000001</v>
      </c>
      <c r="K61" s="24">
        <f t="shared" si="9"/>
        <v>2.2856298912991145E-2</v>
      </c>
    </row>
    <row r="62" spans="1:11" x14ac:dyDescent="0.15">
      <c r="A62" t="s">
        <v>12</v>
      </c>
      <c r="B62">
        <v>7</v>
      </c>
      <c r="C62" t="s">
        <v>2</v>
      </c>
      <c r="D62" t="s">
        <v>0</v>
      </c>
      <c r="E62" s="1">
        <v>1.87</v>
      </c>
      <c r="F62" s="1">
        <v>1.93</v>
      </c>
      <c r="G62" s="1">
        <v>2</v>
      </c>
      <c r="H62" s="1">
        <v>1.95</v>
      </c>
      <c r="I62" s="1">
        <v>1.95</v>
      </c>
      <c r="J62" s="24">
        <f t="shared" si="8"/>
        <v>2.1534</v>
      </c>
      <c r="K62" s="24">
        <f t="shared" si="9"/>
        <v>4.6567112858754686E-2</v>
      </c>
    </row>
    <row r="63" spans="1:11" x14ac:dyDescent="0.15">
      <c r="A63" t="s">
        <v>12</v>
      </c>
      <c r="B63">
        <v>8</v>
      </c>
      <c r="C63" t="s">
        <v>2</v>
      </c>
      <c r="D63" t="s">
        <v>0</v>
      </c>
      <c r="E63" s="1">
        <v>1.97</v>
      </c>
      <c r="F63" s="1">
        <v>1.99</v>
      </c>
      <c r="G63" s="1">
        <v>1.89</v>
      </c>
      <c r="H63" s="1">
        <v>1.95</v>
      </c>
      <c r="I63" s="1">
        <v>1.98</v>
      </c>
      <c r="J63" s="24">
        <f t="shared" si="8"/>
        <v>2.17116</v>
      </c>
      <c r="K63" s="24">
        <f t="shared" si="9"/>
        <v>3.9463583212881258E-2</v>
      </c>
    </row>
    <row r="64" spans="1:11" x14ac:dyDescent="0.15">
      <c r="A64" t="s">
        <v>12</v>
      </c>
      <c r="B64">
        <v>9</v>
      </c>
      <c r="C64" t="s">
        <v>2</v>
      </c>
      <c r="D64" t="s">
        <v>0</v>
      </c>
      <c r="E64" s="1">
        <v>1.77</v>
      </c>
      <c r="F64" s="1">
        <v>1.79</v>
      </c>
      <c r="G64" s="1">
        <v>1.84</v>
      </c>
      <c r="H64" s="1">
        <v>1.8</v>
      </c>
      <c r="I64" s="1">
        <v>1.9</v>
      </c>
      <c r="J64" s="24">
        <f t="shared" si="8"/>
        <v>2.0202</v>
      </c>
      <c r="K64" s="24">
        <f t="shared" si="9"/>
        <v>5.1108238083502705E-2</v>
      </c>
    </row>
    <row r="65" spans="1:11" x14ac:dyDescent="0.15">
      <c r="A65" t="s">
        <v>13</v>
      </c>
      <c r="B65">
        <v>-3</v>
      </c>
      <c r="C65" t="s">
        <v>2</v>
      </c>
      <c r="D65" t="s">
        <v>0</v>
      </c>
      <c r="E65" s="1">
        <v>2.93</v>
      </c>
      <c r="F65" s="1">
        <v>2.97</v>
      </c>
      <c r="G65" s="1">
        <v>2.99</v>
      </c>
      <c r="H65" s="1">
        <v>3</v>
      </c>
      <c r="I65" s="1">
        <v>3.01</v>
      </c>
      <c r="J65" s="24">
        <f t="shared" si="8"/>
        <v>3.3078000000000003</v>
      </c>
      <c r="K65" s="24">
        <f t="shared" si="9"/>
        <v>3.13955410846826E-2</v>
      </c>
    </row>
    <row r="66" spans="1:11" x14ac:dyDescent="0.15">
      <c r="A66" t="s">
        <v>13</v>
      </c>
      <c r="B66">
        <v>-2</v>
      </c>
      <c r="C66" t="s">
        <v>2</v>
      </c>
      <c r="D66" t="s">
        <v>0</v>
      </c>
      <c r="E66" s="1">
        <v>2.8</v>
      </c>
      <c r="F66" s="1">
        <v>2.87</v>
      </c>
      <c r="G66" s="1">
        <v>2.8</v>
      </c>
      <c r="H66" s="1">
        <v>2.75</v>
      </c>
      <c r="I66" s="1">
        <v>2.76</v>
      </c>
      <c r="J66" s="24">
        <f t="shared" si="8"/>
        <v>3.1035599999999999</v>
      </c>
      <c r="K66" s="24">
        <f t="shared" si="9"/>
        <v>4.6883540821913261E-2</v>
      </c>
    </row>
    <row r="67" spans="1:11" x14ac:dyDescent="0.15">
      <c r="A67" t="s">
        <v>13</v>
      </c>
      <c r="B67">
        <v>-1</v>
      </c>
      <c r="C67" t="s">
        <v>2</v>
      </c>
      <c r="D67" t="s">
        <v>0</v>
      </c>
      <c r="E67" s="1">
        <v>2.84</v>
      </c>
      <c r="F67" s="1">
        <v>2.76</v>
      </c>
      <c r="G67" s="1">
        <v>2.75</v>
      </c>
      <c r="H67" s="1">
        <v>2.82</v>
      </c>
      <c r="I67" s="1">
        <v>2.81</v>
      </c>
      <c r="J67" s="24">
        <f t="shared" si="8"/>
        <v>3.1035600000000008</v>
      </c>
      <c r="K67" s="24">
        <f t="shared" si="9"/>
        <v>3.8834139619669687E-2</v>
      </c>
    </row>
    <row r="68" spans="1:11" x14ac:dyDescent="0.15">
      <c r="A68" t="s">
        <v>13</v>
      </c>
      <c r="B68">
        <v>0</v>
      </c>
      <c r="C68" t="s">
        <v>2</v>
      </c>
      <c r="D68" t="s">
        <v>0</v>
      </c>
      <c r="E68" s="1">
        <v>2.84</v>
      </c>
      <c r="F68" s="1">
        <v>2.82</v>
      </c>
      <c r="G68" s="1">
        <v>2.83</v>
      </c>
      <c r="H68" s="1">
        <v>2.8</v>
      </c>
      <c r="I68" s="1">
        <v>2.8</v>
      </c>
      <c r="J68" s="24">
        <f t="shared" si="8"/>
        <v>3.1279800000000004</v>
      </c>
      <c r="K68" s="24">
        <f t="shared" si="9"/>
        <v>1.7760000000000054E-2</v>
      </c>
    </row>
    <row r="69" spans="1:11" x14ac:dyDescent="0.15">
      <c r="A69" t="s">
        <v>13</v>
      </c>
      <c r="B69">
        <v>1</v>
      </c>
      <c r="C69" t="s">
        <v>2</v>
      </c>
      <c r="D69" t="s">
        <v>0</v>
      </c>
      <c r="E69" s="1">
        <v>2.8</v>
      </c>
      <c r="F69" s="1">
        <v>2.76</v>
      </c>
      <c r="G69" s="1">
        <v>2.79</v>
      </c>
      <c r="H69" s="1">
        <v>2.84</v>
      </c>
      <c r="I69" s="1">
        <v>2.9</v>
      </c>
      <c r="J69" s="24">
        <f t="shared" si="8"/>
        <v>3.1279800000000004</v>
      </c>
      <c r="K69" s="24">
        <f t="shared" si="9"/>
        <v>5.3648724122759929E-2</v>
      </c>
    </row>
    <row r="70" spans="1:11" x14ac:dyDescent="0.15">
      <c r="A70" t="s">
        <v>13</v>
      </c>
      <c r="B70">
        <v>2</v>
      </c>
      <c r="C70" t="s">
        <v>2</v>
      </c>
      <c r="D70" t="s">
        <v>0</v>
      </c>
      <c r="E70" s="1">
        <v>2.8</v>
      </c>
      <c r="F70" s="1">
        <v>2.72</v>
      </c>
      <c r="G70" s="1">
        <v>2.8</v>
      </c>
      <c r="H70" s="1">
        <v>2.81</v>
      </c>
      <c r="I70" s="1">
        <v>2.75</v>
      </c>
      <c r="J70" s="24">
        <f t="shared" si="8"/>
        <v>3.0813600000000005</v>
      </c>
      <c r="K70" s="24">
        <f t="shared" si="9"/>
        <v>3.883413961966959E-2</v>
      </c>
    </row>
    <row r="71" spans="1:11" x14ac:dyDescent="0.15">
      <c r="A71" t="s">
        <v>13</v>
      </c>
      <c r="B71">
        <v>3</v>
      </c>
      <c r="C71" t="s">
        <v>2</v>
      </c>
      <c r="D71" t="s">
        <v>0</v>
      </c>
      <c r="E71" s="1">
        <v>2.98</v>
      </c>
      <c r="F71" s="1">
        <v>2.89</v>
      </c>
      <c r="G71" s="1">
        <v>2.87</v>
      </c>
      <c r="H71" s="1">
        <v>2.83</v>
      </c>
      <c r="I71" s="1">
        <v>2.89</v>
      </c>
      <c r="J71" s="24">
        <f t="shared" si="8"/>
        <v>3.2101200000000008</v>
      </c>
      <c r="K71" s="24">
        <f t="shared" si="9"/>
        <v>5.455963342985358E-2</v>
      </c>
    </row>
    <row r="72" spans="1:11" x14ac:dyDescent="0.15">
      <c r="A72" t="s">
        <v>13</v>
      </c>
      <c r="B72">
        <v>4</v>
      </c>
      <c r="C72" t="s">
        <v>2</v>
      </c>
      <c r="D72" t="s">
        <v>0</v>
      </c>
      <c r="E72" s="1">
        <v>2.65</v>
      </c>
      <c r="F72" s="1">
        <v>2.68</v>
      </c>
      <c r="G72" s="1">
        <v>2.66</v>
      </c>
      <c r="H72" s="1">
        <v>2.7</v>
      </c>
      <c r="I72" s="1">
        <v>2.64</v>
      </c>
      <c r="J72" s="24">
        <f t="shared" si="8"/>
        <v>2.9592600000000009</v>
      </c>
      <c r="K72" s="24">
        <f t="shared" si="9"/>
        <v>2.391013174367726E-2</v>
      </c>
    </row>
    <row r="73" spans="1:11" x14ac:dyDescent="0.15">
      <c r="A73" t="s">
        <v>13</v>
      </c>
      <c r="B73">
        <v>5</v>
      </c>
      <c r="C73" t="s">
        <v>2</v>
      </c>
      <c r="D73" t="s">
        <v>0</v>
      </c>
      <c r="E73" s="1">
        <v>2.39</v>
      </c>
      <c r="F73" s="1">
        <v>2.44</v>
      </c>
      <c r="G73" s="1">
        <v>2.4900000000000002</v>
      </c>
      <c r="H73" s="1">
        <v>2.4900000000000002</v>
      </c>
      <c r="I73" s="1">
        <v>2.4300000000000002</v>
      </c>
      <c r="J73" s="24">
        <f t="shared" si="8"/>
        <v>2.7172800000000001</v>
      </c>
      <c r="K73" s="24">
        <f t="shared" si="9"/>
        <v>4.2354900542912438E-2</v>
      </c>
    </row>
    <row r="74" spans="1:11" x14ac:dyDescent="0.15">
      <c r="A74" t="s">
        <v>13</v>
      </c>
      <c r="B74">
        <v>6</v>
      </c>
      <c r="C74" t="s">
        <v>2</v>
      </c>
      <c r="D74" t="s">
        <v>0</v>
      </c>
      <c r="E74" s="1">
        <v>2.2799999999999998</v>
      </c>
      <c r="F74" s="1">
        <v>2.25</v>
      </c>
      <c r="G74" s="1">
        <v>2.2400000000000002</v>
      </c>
      <c r="H74" s="1">
        <v>2.2200000000000002</v>
      </c>
      <c r="I74" s="1">
        <v>2.17</v>
      </c>
      <c r="J74" s="24">
        <f t="shared" si="8"/>
        <v>2.4775200000000006</v>
      </c>
      <c r="K74" s="24">
        <f t="shared" si="9"/>
        <v>4.0571980479143455E-2</v>
      </c>
    </row>
    <row r="75" spans="1:11" x14ac:dyDescent="0.15">
      <c r="A75" t="s">
        <v>13</v>
      </c>
      <c r="B75">
        <v>7</v>
      </c>
      <c r="C75" t="s">
        <v>2</v>
      </c>
      <c r="D75" t="s">
        <v>0</v>
      </c>
      <c r="E75" s="1">
        <v>2.04</v>
      </c>
      <c r="F75" s="1">
        <v>2.08</v>
      </c>
      <c r="G75" s="1">
        <v>2.06</v>
      </c>
      <c r="H75" s="1">
        <v>2.0699999999999998</v>
      </c>
      <c r="I75" s="1">
        <v>2.04</v>
      </c>
      <c r="J75" s="24">
        <f t="shared" si="8"/>
        <v>2.2843800000000001</v>
      </c>
      <c r="K75" s="24">
        <f t="shared" si="9"/>
        <v>1.7759999999999977E-2</v>
      </c>
    </row>
    <row r="76" spans="1:11" x14ac:dyDescent="0.15">
      <c r="A76" t="s">
        <v>13</v>
      </c>
      <c r="B76">
        <v>8</v>
      </c>
      <c r="C76" t="s">
        <v>2</v>
      </c>
      <c r="D76" t="s">
        <v>0</v>
      </c>
      <c r="E76" s="1">
        <v>1.78</v>
      </c>
      <c r="F76" s="1">
        <v>1.73</v>
      </c>
      <c r="G76" s="1">
        <v>1.77</v>
      </c>
      <c r="H76" s="1">
        <v>1.74</v>
      </c>
      <c r="I76" s="1">
        <v>1.7</v>
      </c>
      <c r="J76" s="24">
        <f t="shared" si="8"/>
        <v>1.93584</v>
      </c>
      <c r="K76" s="24">
        <f t="shared" si="9"/>
        <v>3.1862994209584293E-2</v>
      </c>
    </row>
    <row r="77" spans="1:11" x14ac:dyDescent="0.15">
      <c r="A77" t="s">
        <v>13</v>
      </c>
      <c r="B77">
        <v>9</v>
      </c>
      <c r="C77" t="s">
        <v>2</v>
      </c>
      <c r="D77" t="s">
        <v>0</v>
      </c>
      <c r="E77" s="1">
        <v>1.7</v>
      </c>
      <c r="F77" s="1">
        <v>1.75</v>
      </c>
      <c r="G77" s="1">
        <v>1.79</v>
      </c>
      <c r="H77" s="1">
        <v>1.75</v>
      </c>
      <c r="I77" s="1">
        <v>1.81</v>
      </c>
      <c r="J77" s="24">
        <f t="shared" si="8"/>
        <v>1.9536000000000004</v>
      </c>
      <c r="K77" s="24">
        <f t="shared" si="9"/>
        <v>4.2121538433442851E-2</v>
      </c>
    </row>
    <row r="78" spans="1:11" x14ac:dyDescent="0.15">
      <c r="A78" t="s">
        <v>14</v>
      </c>
      <c r="B78">
        <v>-3</v>
      </c>
      <c r="C78" t="s">
        <v>2</v>
      </c>
      <c r="D78" t="s">
        <v>0</v>
      </c>
      <c r="E78" s="1">
        <v>2.77</v>
      </c>
      <c r="F78" s="1">
        <v>2.81</v>
      </c>
      <c r="G78" s="1">
        <v>2.8</v>
      </c>
      <c r="H78" s="1">
        <v>2.82</v>
      </c>
      <c r="I78" s="1">
        <v>2.81</v>
      </c>
      <c r="J78" s="24">
        <f t="shared" si="8"/>
        <v>3.1102200000000004</v>
      </c>
      <c r="K78" s="24">
        <f t="shared" si="9"/>
        <v>1.9097162092834602E-2</v>
      </c>
    </row>
    <row r="79" spans="1:11" x14ac:dyDescent="0.15">
      <c r="A79" t="s">
        <v>14</v>
      </c>
      <c r="B79">
        <v>-2</v>
      </c>
      <c r="C79" t="s">
        <v>2</v>
      </c>
      <c r="D79" t="s">
        <v>0</v>
      </c>
      <c r="E79" s="1">
        <v>2.89</v>
      </c>
      <c r="F79" s="1">
        <v>2.91</v>
      </c>
      <c r="G79" s="1">
        <v>2.83</v>
      </c>
      <c r="H79" s="1">
        <v>2.85</v>
      </c>
      <c r="I79" s="1">
        <v>2.87</v>
      </c>
      <c r="J79" s="24">
        <f t="shared" si="8"/>
        <v>3.1857000000000002</v>
      </c>
      <c r="K79" s="24">
        <f t="shared" si="9"/>
        <v>3.1395541084682739E-2</v>
      </c>
    </row>
    <row r="80" spans="1:11" x14ac:dyDescent="0.15">
      <c r="A80" t="s">
        <v>14</v>
      </c>
      <c r="B80">
        <v>-1</v>
      </c>
      <c r="C80" t="s">
        <v>2</v>
      </c>
      <c r="D80" t="s">
        <v>0</v>
      </c>
      <c r="E80" s="1">
        <v>2.92</v>
      </c>
      <c r="F80" s="1">
        <v>2.87</v>
      </c>
      <c r="G80" s="1">
        <v>2.85</v>
      </c>
      <c r="H80" s="1">
        <v>2.9</v>
      </c>
      <c r="I80" s="1">
        <v>2.74</v>
      </c>
      <c r="J80" s="24">
        <f t="shared" si="8"/>
        <v>3.1701600000000005</v>
      </c>
      <c r="K80" s="24">
        <f t="shared" si="9"/>
        <v>6.9709413998397557E-2</v>
      </c>
    </row>
    <row r="81" spans="1:11" x14ac:dyDescent="0.15">
      <c r="A81" t="s">
        <v>14</v>
      </c>
      <c r="B81">
        <v>0</v>
      </c>
      <c r="C81" t="s">
        <v>2</v>
      </c>
      <c r="D81" t="s">
        <v>0</v>
      </c>
      <c r="E81" s="1">
        <v>2.82</v>
      </c>
      <c r="F81" s="1">
        <v>2.83</v>
      </c>
      <c r="G81" s="1">
        <v>2.8</v>
      </c>
      <c r="H81" s="1">
        <v>2.85</v>
      </c>
      <c r="I81" s="1">
        <v>2.81</v>
      </c>
      <c r="J81" s="24">
        <f t="shared" si="8"/>
        <v>3.1324200000000002</v>
      </c>
      <c r="K81" s="24">
        <f t="shared" si="9"/>
        <v>1.9097162092834716E-2</v>
      </c>
    </row>
    <row r="82" spans="1:11" x14ac:dyDescent="0.15">
      <c r="A82" t="s">
        <v>14</v>
      </c>
      <c r="B82">
        <v>1</v>
      </c>
      <c r="C82" t="s">
        <v>2</v>
      </c>
      <c r="D82" t="s">
        <v>0</v>
      </c>
      <c r="E82" s="1">
        <v>2.9</v>
      </c>
      <c r="F82" s="1">
        <v>2.9</v>
      </c>
      <c r="G82" s="1">
        <v>2.88</v>
      </c>
      <c r="H82" s="1">
        <v>2.94</v>
      </c>
      <c r="I82" s="1">
        <v>2.99</v>
      </c>
      <c r="J82" s="24">
        <f t="shared" si="8"/>
        <v>3.24342</v>
      </c>
      <c r="K82" s="24">
        <f t="shared" si="9"/>
        <v>4.3502937831829375E-2</v>
      </c>
    </row>
    <row r="83" spans="1:11" x14ac:dyDescent="0.15">
      <c r="A83" t="s">
        <v>14</v>
      </c>
      <c r="B83">
        <v>2</v>
      </c>
      <c r="C83" t="s">
        <v>2</v>
      </c>
      <c r="D83" t="s">
        <v>0</v>
      </c>
      <c r="E83" s="1">
        <v>2.74</v>
      </c>
      <c r="F83" s="1">
        <v>2.78</v>
      </c>
      <c r="G83" s="1">
        <v>2.76</v>
      </c>
      <c r="H83" s="1">
        <v>2.88</v>
      </c>
      <c r="I83" s="1">
        <v>2.81</v>
      </c>
      <c r="J83" s="24">
        <f t="shared" si="8"/>
        <v>3.1013400000000004</v>
      </c>
      <c r="K83" s="24">
        <f t="shared" si="9"/>
        <v>5.4197106933857604E-2</v>
      </c>
    </row>
    <row r="84" spans="1:11" x14ac:dyDescent="0.15">
      <c r="A84" t="s">
        <v>14</v>
      </c>
      <c r="B84">
        <v>3</v>
      </c>
      <c r="C84" t="s">
        <v>2</v>
      </c>
      <c r="D84" t="s">
        <v>0</v>
      </c>
      <c r="E84" s="1">
        <v>2.67</v>
      </c>
      <c r="F84" s="1">
        <v>2.87</v>
      </c>
      <c r="G84" s="1">
        <v>2.86</v>
      </c>
      <c r="H84" s="1">
        <v>2.89</v>
      </c>
      <c r="I84" s="1">
        <v>2.84</v>
      </c>
      <c r="J84" s="24">
        <f t="shared" si="8"/>
        <v>3.1368600000000004</v>
      </c>
      <c r="K84" s="24">
        <f t="shared" si="9"/>
        <v>8.84106464177251E-2</v>
      </c>
    </row>
    <row r="85" spans="1:11" x14ac:dyDescent="0.15">
      <c r="A85" t="s">
        <v>14</v>
      </c>
      <c r="B85">
        <v>4</v>
      </c>
      <c r="C85" t="s">
        <v>2</v>
      </c>
      <c r="D85" t="s">
        <v>0</v>
      </c>
      <c r="E85" s="1">
        <v>2.78</v>
      </c>
      <c r="F85" s="1">
        <v>2.74</v>
      </c>
      <c r="G85" s="1">
        <v>2.69</v>
      </c>
      <c r="H85" s="1">
        <v>2.74</v>
      </c>
      <c r="I85" s="1">
        <v>2.65</v>
      </c>
      <c r="J85" s="24">
        <f t="shared" si="8"/>
        <v>3.0192000000000001</v>
      </c>
      <c r="K85" s="24">
        <f t="shared" si="9"/>
        <v>5.0134658670424825E-2</v>
      </c>
    </row>
    <row r="86" spans="1:11" x14ac:dyDescent="0.15">
      <c r="A86" t="s">
        <v>14</v>
      </c>
      <c r="B86">
        <v>5</v>
      </c>
      <c r="C86" t="s">
        <v>2</v>
      </c>
      <c r="D86" t="s">
        <v>0</v>
      </c>
      <c r="E86" s="1">
        <v>2.46</v>
      </c>
      <c r="F86" s="1">
        <v>2.41</v>
      </c>
      <c r="G86" s="1">
        <v>2.44</v>
      </c>
      <c r="H86" s="1">
        <v>2.52</v>
      </c>
      <c r="I86" s="1">
        <v>2.5</v>
      </c>
      <c r="J86" s="24">
        <f t="shared" si="8"/>
        <v>2.7372600000000005</v>
      </c>
      <c r="K86" s="24">
        <f t="shared" si="9"/>
        <v>4.4177442207533897E-2</v>
      </c>
    </row>
    <row r="87" spans="1:11" x14ac:dyDescent="0.15">
      <c r="A87" t="s">
        <v>14</v>
      </c>
      <c r="B87">
        <v>6</v>
      </c>
      <c r="C87" t="s">
        <v>2</v>
      </c>
      <c r="D87" t="s">
        <v>0</v>
      </c>
      <c r="E87" s="1">
        <v>2.3199999999999998</v>
      </c>
      <c r="F87" s="1">
        <v>2.2799999999999998</v>
      </c>
      <c r="G87" s="1">
        <v>2.2799999999999998</v>
      </c>
      <c r="H87" s="1">
        <v>2.33</v>
      </c>
      <c r="I87" s="1">
        <v>2.37</v>
      </c>
      <c r="J87" s="24">
        <f t="shared" si="8"/>
        <v>2.5707599999999999</v>
      </c>
      <c r="K87" s="24">
        <f t="shared" si="9"/>
        <v>3.7543606646138969E-2</v>
      </c>
    </row>
    <row r="88" spans="1:11" x14ac:dyDescent="0.15">
      <c r="A88" t="s">
        <v>14</v>
      </c>
      <c r="B88">
        <v>7</v>
      </c>
      <c r="C88" t="s">
        <v>2</v>
      </c>
      <c r="D88" t="s">
        <v>0</v>
      </c>
      <c r="E88" s="1">
        <v>1.93</v>
      </c>
      <c r="F88" s="1">
        <v>1.91</v>
      </c>
      <c r="G88" s="1">
        <v>1.97</v>
      </c>
      <c r="H88" s="1">
        <v>2.04</v>
      </c>
      <c r="I88" s="1">
        <v>2.0499999999999998</v>
      </c>
      <c r="J88" s="24">
        <f t="shared" si="8"/>
        <v>2.1978</v>
      </c>
      <c r="K88" s="24">
        <f t="shared" si="9"/>
        <v>6.2791082169365423E-2</v>
      </c>
    </row>
    <row r="89" spans="1:11" x14ac:dyDescent="0.15">
      <c r="A89" t="s">
        <v>14</v>
      </c>
      <c r="B89">
        <v>8</v>
      </c>
      <c r="C89" t="s">
        <v>2</v>
      </c>
      <c r="D89" t="s">
        <v>0</v>
      </c>
      <c r="E89" s="1">
        <v>1.92</v>
      </c>
      <c r="F89" s="1">
        <v>1.96</v>
      </c>
      <c r="G89" s="1">
        <v>1.94</v>
      </c>
      <c r="H89" s="1">
        <v>1.86</v>
      </c>
      <c r="I89" s="1">
        <v>1.9</v>
      </c>
      <c r="J89" s="24">
        <f t="shared" si="8"/>
        <v>2.12676</v>
      </c>
      <c r="K89" s="24">
        <f t="shared" si="9"/>
        <v>3.8194324185669218E-2</v>
      </c>
    </row>
    <row r="90" spans="1:11" x14ac:dyDescent="0.15">
      <c r="A90" t="s">
        <v>14</v>
      </c>
      <c r="B90">
        <v>9</v>
      </c>
      <c r="C90" t="s">
        <v>2</v>
      </c>
      <c r="D90" t="s">
        <v>0</v>
      </c>
      <c r="E90" s="1">
        <v>1.8</v>
      </c>
      <c r="F90" s="1">
        <v>1.86</v>
      </c>
      <c r="G90" s="1">
        <v>1.79</v>
      </c>
      <c r="H90" s="1">
        <v>1.85</v>
      </c>
      <c r="I90" s="1">
        <v>1.83</v>
      </c>
      <c r="J90" s="24">
        <f t="shared" si="8"/>
        <v>2.0268600000000001</v>
      </c>
      <c r="K90" s="24">
        <f t="shared" si="9"/>
        <v>3.0276763367308633E-2</v>
      </c>
    </row>
    <row r="91" spans="1:11" x14ac:dyDescent="0.15">
      <c r="A91" t="s">
        <v>20</v>
      </c>
      <c r="B91">
        <v>-3</v>
      </c>
      <c r="C91" t="s">
        <v>4</v>
      </c>
      <c r="D91" t="s">
        <v>0</v>
      </c>
      <c r="E91" s="1">
        <v>2.91</v>
      </c>
      <c r="F91" s="1">
        <v>2.91</v>
      </c>
      <c r="G91" s="1">
        <v>2.82</v>
      </c>
      <c r="H91" s="1">
        <v>2.86</v>
      </c>
      <c r="I91" s="1">
        <v>2.87</v>
      </c>
      <c r="J91" s="24">
        <f t="shared" ref="J91:J132" si="10">AVERAGE(E91:I91)*$H$1</f>
        <v>2.9027400000000001</v>
      </c>
      <c r="K91" s="24">
        <f t="shared" ref="K91:K132" si="11">_xlfn.STDEV.P(E91:I91)*$H$1</f>
        <v>3.4161299741081404E-2</v>
      </c>
    </row>
    <row r="92" spans="1:11" x14ac:dyDescent="0.15">
      <c r="A92" t="s">
        <v>20</v>
      </c>
      <c r="B92">
        <v>-2</v>
      </c>
      <c r="C92" t="s">
        <v>4</v>
      </c>
      <c r="D92" t="s">
        <v>0</v>
      </c>
      <c r="E92" s="1">
        <v>2.84</v>
      </c>
      <c r="F92" s="1">
        <v>2.93</v>
      </c>
      <c r="G92" s="1">
        <v>2.92</v>
      </c>
      <c r="H92" s="1">
        <v>2.84</v>
      </c>
      <c r="I92" s="1">
        <v>2.83</v>
      </c>
      <c r="J92" s="24">
        <f t="shared" si="10"/>
        <v>2.9007199999999997</v>
      </c>
      <c r="K92" s="24">
        <f t="shared" si="11"/>
        <v>4.3978512935296081E-2</v>
      </c>
    </row>
    <row r="93" spans="1:11" x14ac:dyDescent="0.15">
      <c r="A93" t="s">
        <v>20</v>
      </c>
      <c r="B93">
        <v>-1</v>
      </c>
      <c r="C93" t="s">
        <v>4</v>
      </c>
      <c r="D93" t="s">
        <v>0</v>
      </c>
      <c r="E93" s="1">
        <v>2.84</v>
      </c>
      <c r="F93" s="1">
        <v>2.9</v>
      </c>
      <c r="G93" s="1">
        <v>2.88</v>
      </c>
      <c r="H93" s="1">
        <v>2.83</v>
      </c>
      <c r="I93" s="1">
        <v>2.9</v>
      </c>
      <c r="J93" s="24">
        <f t="shared" si="10"/>
        <v>2.8987000000000003</v>
      </c>
      <c r="K93" s="24">
        <f t="shared" si="11"/>
        <v>2.9961441887866445E-2</v>
      </c>
    </row>
    <row r="94" spans="1:11" x14ac:dyDescent="0.15">
      <c r="A94" t="s">
        <v>20</v>
      </c>
      <c r="B94">
        <v>0</v>
      </c>
      <c r="C94" t="s">
        <v>4</v>
      </c>
      <c r="D94" t="s">
        <v>0</v>
      </c>
      <c r="E94" s="1">
        <v>2.79</v>
      </c>
      <c r="F94" s="1">
        <v>2.81</v>
      </c>
      <c r="G94" s="1">
        <v>2.82</v>
      </c>
      <c r="H94" s="1">
        <v>2.77</v>
      </c>
      <c r="I94" s="1">
        <v>2.89</v>
      </c>
      <c r="J94" s="24">
        <f t="shared" si="10"/>
        <v>2.84416</v>
      </c>
      <c r="K94" s="24">
        <f t="shared" si="11"/>
        <v>4.1200077669829735E-2</v>
      </c>
    </row>
    <row r="95" spans="1:11" x14ac:dyDescent="0.15">
      <c r="A95" t="s">
        <v>20</v>
      </c>
      <c r="B95">
        <v>1</v>
      </c>
      <c r="C95" t="s">
        <v>4</v>
      </c>
      <c r="D95" t="s">
        <v>0</v>
      </c>
      <c r="E95" s="1">
        <v>2.98</v>
      </c>
      <c r="F95" s="1">
        <v>2.99</v>
      </c>
      <c r="G95" s="1">
        <v>2.89</v>
      </c>
      <c r="H95" s="1">
        <v>2.81</v>
      </c>
      <c r="I95" s="1">
        <v>2.9</v>
      </c>
      <c r="J95" s="24">
        <f t="shared" si="10"/>
        <v>2.9431400000000005</v>
      </c>
      <c r="K95" s="24">
        <f t="shared" si="11"/>
        <v>6.6568118495267711E-2</v>
      </c>
    </row>
    <row r="96" spans="1:11" x14ac:dyDescent="0.15">
      <c r="A96" t="s">
        <v>20</v>
      </c>
      <c r="B96">
        <v>2</v>
      </c>
      <c r="C96" t="s">
        <v>4</v>
      </c>
      <c r="D96" t="s">
        <v>0</v>
      </c>
      <c r="E96" s="1">
        <v>2.97</v>
      </c>
      <c r="F96" s="1">
        <v>2.94</v>
      </c>
      <c r="G96" s="1">
        <v>3.02</v>
      </c>
      <c r="H96" s="1">
        <v>2.83</v>
      </c>
      <c r="I96" s="1">
        <v>2.89</v>
      </c>
      <c r="J96" s="24">
        <f t="shared" si="10"/>
        <v>2.9593000000000003</v>
      </c>
      <c r="K96" s="24">
        <f t="shared" si="11"/>
        <v>6.6075926024536338E-2</v>
      </c>
    </row>
    <row r="97" spans="1:11" x14ac:dyDescent="0.15">
      <c r="A97" t="s">
        <v>20</v>
      </c>
      <c r="B97">
        <v>3</v>
      </c>
      <c r="C97" t="s">
        <v>4</v>
      </c>
      <c r="D97" t="s">
        <v>0</v>
      </c>
      <c r="E97" s="1">
        <v>2.96</v>
      </c>
      <c r="F97" s="1">
        <v>2.87</v>
      </c>
      <c r="G97" s="1">
        <v>2.88</v>
      </c>
      <c r="H97" s="1">
        <v>2.98</v>
      </c>
      <c r="I97" s="1">
        <v>2.98</v>
      </c>
      <c r="J97" s="24">
        <f t="shared" si="10"/>
        <v>2.9633400000000001</v>
      </c>
      <c r="K97" s="24">
        <f t="shared" si="11"/>
        <v>4.9314484687564143E-2</v>
      </c>
    </row>
    <row r="98" spans="1:11" x14ac:dyDescent="0.15">
      <c r="A98" t="s">
        <v>20</v>
      </c>
      <c r="B98">
        <v>4</v>
      </c>
      <c r="C98" t="s">
        <v>4</v>
      </c>
      <c r="D98" t="s">
        <v>0</v>
      </c>
      <c r="E98" s="1">
        <v>2.79</v>
      </c>
      <c r="F98" s="1">
        <v>2.88</v>
      </c>
      <c r="G98" s="1">
        <v>2.93</v>
      </c>
      <c r="H98" s="1">
        <v>2.9</v>
      </c>
      <c r="I98" s="1">
        <v>2.87</v>
      </c>
      <c r="J98" s="24">
        <f t="shared" si="10"/>
        <v>2.9027400000000001</v>
      </c>
      <c r="K98" s="24">
        <f t="shared" si="11"/>
        <v>4.7200618640013618E-2</v>
      </c>
    </row>
    <row r="99" spans="1:11" x14ac:dyDescent="0.15">
      <c r="A99" t="s">
        <v>20</v>
      </c>
      <c r="B99">
        <v>5</v>
      </c>
      <c r="C99" t="s">
        <v>4</v>
      </c>
      <c r="D99" t="s">
        <v>0</v>
      </c>
      <c r="E99" s="1">
        <v>2.83</v>
      </c>
      <c r="F99" s="1">
        <v>2.82</v>
      </c>
      <c r="G99" s="1">
        <v>2.81</v>
      </c>
      <c r="H99" s="1">
        <v>2.79</v>
      </c>
      <c r="I99" s="1">
        <v>2.81</v>
      </c>
      <c r="J99" s="24">
        <f t="shared" si="10"/>
        <v>2.8401200000000002</v>
      </c>
      <c r="K99" s="24">
        <f t="shared" si="11"/>
        <v>1.3399164153035799E-2</v>
      </c>
    </row>
    <row r="100" spans="1:11" x14ac:dyDescent="0.15">
      <c r="A100" t="s">
        <v>20</v>
      </c>
      <c r="B100">
        <v>6</v>
      </c>
      <c r="C100" t="s">
        <v>4</v>
      </c>
      <c r="D100" t="s">
        <v>0</v>
      </c>
      <c r="E100" s="1">
        <v>2.62</v>
      </c>
      <c r="F100" s="1">
        <v>2.59</v>
      </c>
      <c r="G100" s="1">
        <v>2.63</v>
      </c>
      <c r="H100" s="1">
        <v>2.61</v>
      </c>
      <c r="I100" s="1">
        <v>2.57</v>
      </c>
      <c r="J100" s="24">
        <f t="shared" si="10"/>
        <v>2.6300400000000002</v>
      </c>
      <c r="K100" s="24">
        <f t="shared" si="11"/>
        <v>2.1756065820823452E-2</v>
      </c>
    </row>
    <row r="101" spans="1:11" x14ac:dyDescent="0.15">
      <c r="A101" t="s">
        <v>20</v>
      </c>
      <c r="B101">
        <v>7</v>
      </c>
      <c r="C101" t="s">
        <v>4</v>
      </c>
      <c r="D101" t="s">
        <v>0</v>
      </c>
      <c r="E101" s="1">
        <v>2.09</v>
      </c>
      <c r="F101" s="1">
        <v>2.11</v>
      </c>
      <c r="G101" s="1">
        <v>2.04</v>
      </c>
      <c r="H101" s="1">
        <v>1.98</v>
      </c>
      <c r="I101" s="1">
        <v>1.95</v>
      </c>
      <c r="J101" s="24">
        <f t="shared" si="10"/>
        <v>2.0543399999999998</v>
      </c>
      <c r="K101" s="24">
        <f t="shared" si="11"/>
        <v>6.2129368256887946E-2</v>
      </c>
    </row>
    <row r="102" spans="1:11" x14ac:dyDescent="0.15">
      <c r="A102" t="s">
        <v>20</v>
      </c>
      <c r="B102">
        <v>8</v>
      </c>
      <c r="C102" t="s">
        <v>4</v>
      </c>
      <c r="D102" t="s">
        <v>0</v>
      </c>
      <c r="E102" s="1">
        <v>2.0099999999999998</v>
      </c>
      <c r="F102" s="1">
        <v>1.95</v>
      </c>
      <c r="G102" s="1">
        <v>2</v>
      </c>
      <c r="H102" s="1">
        <v>2.06</v>
      </c>
      <c r="I102" s="1">
        <v>1.98</v>
      </c>
      <c r="J102" s="24">
        <f t="shared" si="10"/>
        <v>2.02</v>
      </c>
      <c r="K102" s="24">
        <f t="shared" si="11"/>
        <v>3.6695122291661622E-2</v>
      </c>
    </row>
    <row r="103" spans="1:11" x14ac:dyDescent="0.15">
      <c r="A103" t="s">
        <v>20</v>
      </c>
      <c r="B103">
        <v>9</v>
      </c>
      <c r="C103" t="s">
        <v>4</v>
      </c>
      <c r="D103" t="s">
        <v>0</v>
      </c>
      <c r="E103" s="1">
        <v>1.89</v>
      </c>
      <c r="F103" s="1">
        <v>1.87</v>
      </c>
      <c r="G103" s="1">
        <v>1.83</v>
      </c>
      <c r="H103" s="1">
        <v>1.81</v>
      </c>
      <c r="I103" s="1">
        <v>1.78</v>
      </c>
      <c r="J103" s="24">
        <f t="shared" si="10"/>
        <v>1.8543599999999998</v>
      </c>
      <c r="K103" s="24">
        <f t="shared" si="11"/>
        <v>4.019749245910742E-2</v>
      </c>
    </row>
    <row r="104" spans="1:11" x14ac:dyDescent="0.15">
      <c r="A104" t="s">
        <v>19</v>
      </c>
      <c r="B104">
        <v>-3</v>
      </c>
      <c r="C104" t="s">
        <v>4</v>
      </c>
      <c r="D104" t="s">
        <v>0</v>
      </c>
      <c r="E104" s="1">
        <v>2.84</v>
      </c>
      <c r="F104" s="1">
        <v>2.83</v>
      </c>
      <c r="G104" s="1">
        <v>2.92</v>
      </c>
      <c r="H104" s="1">
        <v>2.91</v>
      </c>
      <c r="I104" s="1">
        <v>2.89</v>
      </c>
      <c r="J104" s="24">
        <f t="shared" si="10"/>
        <v>2.9067799999999999</v>
      </c>
      <c r="K104" s="24">
        <f t="shared" si="11"/>
        <v>3.6916847102644097E-2</v>
      </c>
    </row>
    <row r="105" spans="1:11" x14ac:dyDescent="0.15">
      <c r="A105" t="s">
        <v>19</v>
      </c>
      <c r="B105">
        <v>-2</v>
      </c>
      <c r="C105" t="s">
        <v>4</v>
      </c>
      <c r="D105" t="s">
        <v>0</v>
      </c>
      <c r="E105" s="1">
        <v>2.86</v>
      </c>
      <c r="F105" s="1">
        <v>2.86</v>
      </c>
      <c r="G105" s="1">
        <v>2.82</v>
      </c>
      <c r="H105" s="1">
        <v>2.84</v>
      </c>
      <c r="I105" s="1">
        <v>2.81</v>
      </c>
      <c r="J105" s="24">
        <f t="shared" si="10"/>
        <v>2.8663799999999999</v>
      </c>
      <c r="K105" s="24">
        <f t="shared" si="11"/>
        <v>2.0600038834914808E-2</v>
      </c>
    </row>
    <row r="106" spans="1:11" x14ac:dyDescent="0.15">
      <c r="A106" t="s">
        <v>19</v>
      </c>
      <c r="B106">
        <v>-1</v>
      </c>
      <c r="C106" t="s">
        <v>4</v>
      </c>
      <c r="D106" t="s">
        <v>0</v>
      </c>
      <c r="E106" s="1">
        <v>2.4700000000000002</v>
      </c>
      <c r="F106" s="1">
        <v>2.52</v>
      </c>
      <c r="G106" s="1">
        <v>2.4300000000000002</v>
      </c>
      <c r="H106" s="1">
        <v>2.5</v>
      </c>
      <c r="I106" s="1">
        <v>2.5099999999999998</v>
      </c>
      <c r="J106" s="24">
        <f t="shared" si="10"/>
        <v>2.5108599999999996</v>
      </c>
      <c r="K106" s="24">
        <f t="shared" si="11"/>
        <v>3.2945202989206078E-2</v>
      </c>
    </row>
    <row r="107" spans="1:11" x14ac:dyDescent="0.15">
      <c r="A107" t="s">
        <v>19</v>
      </c>
      <c r="B107">
        <v>0</v>
      </c>
      <c r="C107" t="s">
        <v>4</v>
      </c>
      <c r="D107" t="s">
        <v>0</v>
      </c>
      <c r="E107" s="1">
        <v>2.98</v>
      </c>
      <c r="F107" s="1">
        <v>3.01</v>
      </c>
      <c r="G107" s="1">
        <v>2.91</v>
      </c>
      <c r="H107" s="1">
        <v>3.04</v>
      </c>
      <c r="I107" s="1">
        <v>3.01</v>
      </c>
      <c r="J107" s="24">
        <f t="shared" si="10"/>
        <v>3.0199000000000003</v>
      </c>
      <c r="K107" s="24">
        <f t="shared" si="11"/>
        <v>4.4714606114780807E-2</v>
      </c>
    </row>
    <row r="108" spans="1:11" x14ac:dyDescent="0.15">
      <c r="A108" t="s">
        <v>19</v>
      </c>
      <c r="B108">
        <v>1</v>
      </c>
      <c r="C108" t="s">
        <v>4</v>
      </c>
      <c r="D108" t="s">
        <v>0</v>
      </c>
      <c r="E108" s="1">
        <v>2.94</v>
      </c>
      <c r="F108" s="1">
        <v>2.98</v>
      </c>
      <c r="G108" s="1">
        <v>3.01</v>
      </c>
      <c r="H108" s="1">
        <v>2.95</v>
      </c>
      <c r="I108" s="1">
        <v>2.93</v>
      </c>
      <c r="J108" s="24">
        <f t="shared" si="10"/>
        <v>2.9916199999999997</v>
      </c>
      <c r="K108" s="24">
        <f t="shared" si="11"/>
        <v>2.9550052453422029E-2</v>
      </c>
    </row>
    <row r="109" spans="1:11" x14ac:dyDescent="0.15">
      <c r="A109" t="s">
        <v>19</v>
      </c>
      <c r="B109">
        <v>2</v>
      </c>
      <c r="C109" t="s">
        <v>4</v>
      </c>
      <c r="D109" t="s">
        <v>0</v>
      </c>
      <c r="E109" s="1">
        <v>2.95</v>
      </c>
      <c r="F109" s="1">
        <v>2.86</v>
      </c>
      <c r="G109" s="1">
        <v>2.89</v>
      </c>
      <c r="H109" s="1">
        <v>2.92</v>
      </c>
      <c r="I109" s="1">
        <v>2.93</v>
      </c>
      <c r="J109" s="24">
        <f t="shared" si="10"/>
        <v>2.9391000000000003</v>
      </c>
      <c r="K109" s="24">
        <f t="shared" si="11"/>
        <v>3.1939004367700724E-2</v>
      </c>
    </row>
    <row r="110" spans="1:11" x14ac:dyDescent="0.15">
      <c r="A110" t="s">
        <v>19</v>
      </c>
      <c r="B110">
        <v>3</v>
      </c>
      <c r="C110" t="s">
        <v>4</v>
      </c>
      <c r="D110" t="s">
        <v>0</v>
      </c>
      <c r="E110" s="1">
        <v>2.88</v>
      </c>
      <c r="F110" s="1">
        <v>2.8</v>
      </c>
      <c r="G110" s="1">
        <v>2.81</v>
      </c>
      <c r="H110" s="1">
        <v>2.91</v>
      </c>
      <c r="I110" s="1">
        <v>2.86</v>
      </c>
      <c r="J110" s="24">
        <f t="shared" si="10"/>
        <v>2.8805199999999997</v>
      </c>
      <c r="K110" s="24">
        <f t="shared" si="11"/>
        <v>4.2081986645119362E-2</v>
      </c>
    </row>
    <row r="111" spans="1:11" x14ac:dyDescent="0.15">
      <c r="A111" t="s">
        <v>19</v>
      </c>
      <c r="B111">
        <v>4</v>
      </c>
      <c r="C111" t="s">
        <v>4</v>
      </c>
      <c r="D111" t="s">
        <v>0</v>
      </c>
      <c r="E111" s="1">
        <v>2.81</v>
      </c>
      <c r="F111" s="1">
        <v>2.76</v>
      </c>
      <c r="G111" s="1">
        <v>2.76</v>
      </c>
      <c r="H111" s="1">
        <v>2.82</v>
      </c>
      <c r="I111" s="1">
        <v>2.78</v>
      </c>
      <c r="J111" s="24">
        <f t="shared" si="10"/>
        <v>2.81386</v>
      </c>
      <c r="K111" s="24">
        <f t="shared" si="11"/>
        <v>2.5229791913529597E-2</v>
      </c>
    </row>
    <row r="112" spans="1:11" x14ac:dyDescent="0.15">
      <c r="A112" t="s">
        <v>19</v>
      </c>
      <c r="B112">
        <v>5</v>
      </c>
      <c r="C112" t="s">
        <v>4</v>
      </c>
      <c r="D112" t="s">
        <v>0</v>
      </c>
      <c r="E112" s="1">
        <v>2.61</v>
      </c>
      <c r="F112" s="1">
        <v>2.59</v>
      </c>
      <c r="G112" s="1">
        <v>2.67</v>
      </c>
      <c r="H112" s="1">
        <v>2.66</v>
      </c>
      <c r="I112" s="1">
        <v>2.58</v>
      </c>
      <c r="J112" s="24">
        <f t="shared" si="10"/>
        <v>2.6482199999999998</v>
      </c>
      <c r="K112" s="24">
        <f t="shared" si="11"/>
        <v>3.6916847102644097E-2</v>
      </c>
    </row>
    <row r="113" spans="1:11" x14ac:dyDescent="0.15">
      <c r="A113" t="s">
        <v>19</v>
      </c>
      <c r="B113">
        <v>6</v>
      </c>
      <c r="C113" t="s">
        <v>90</v>
      </c>
      <c r="D113" t="s">
        <v>0</v>
      </c>
      <c r="E113" s="1">
        <v>2.52</v>
      </c>
      <c r="F113" s="1">
        <v>2.56</v>
      </c>
      <c r="G113" s="1">
        <v>2.4700000000000002</v>
      </c>
      <c r="H113" s="1">
        <v>2.54</v>
      </c>
      <c r="I113" s="1">
        <v>2.52</v>
      </c>
      <c r="J113" s="24">
        <f t="shared" si="10"/>
        <v>2.5472199999999998</v>
      </c>
      <c r="K113" s="24">
        <f t="shared" si="11"/>
        <v>3.0232591685133394E-2</v>
      </c>
    </row>
    <row r="114" spans="1:11" x14ac:dyDescent="0.15">
      <c r="A114" t="s">
        <v>19</v>
      </c>
      <c r="B114">
        <v>7</v>
      </c>
      <c r="C114" t="s">
        <v>4</v>
      </c>
      <c r="D114" t="s">
        <v>0</v>
      </c>
      <c r="E114" s="1">
        <v>2.41</v>
      </c>
      <c r="F114" s="1">
        <v>2.48</v>
      </c>
      <c r="G114" s="1">
        <v>2.42</v>
      </c>
      <c r="H114" s="1">
        <v>2.4300000000000002</v>
      </c>
      <c r="I114" s="1">
        <v>2.44</v>
      </c>
      <c r="J114" s="24">
        <f t="shared" si="10"/>
        <v>2.4603600000000001</v>
      </c>
      <c r="K114" s="24">
        <f t="shared" si="11"/>
        <v>2.4407752866661001E-2</v>
      </c>
    </row>
    <row r="115" spans="1:11" x14ac:dyDescent="0.15">
      <c r="A115" t="s">
        <v>19</v>
      </c>
      <c r="B115">
        <v>8</v>
      </c>
      <c r="C115" t="s">
        <v>4</v>
      </c>
      <c r="D115" t="s">
        <v>0</v>
      </c>
      <c r="E115" s="1">
        <v>2.2599999999999998</v>
      </c>
      <c r="F115" s="1">
        <v>2.2000000000000002</v>
      </c>
      <c r="G115" s="1">
        <v>2.17</v>
      </c>
      <c r="H115" s="1">
        <v>2.21</v>
      </c>
      <c r="I115" s="1">
        <v>2.19</v>
      </c>
      <c r="J115" s="24">
        <f t="shared" si="10"/>
        <v>2.2280600000000002</v>
      </c>
      <c r="K115" s="24">
        <f t="shared" si="11"/>
        <v>3.0367258684313215E-2</v>
      </c>
    </row>
    <row r="116" spans="1:11" x14ac:dyDescent="0.15">
      <c r="A116" t="s">
        <v>19</v>
      </c>
      <c r="B116">
        <v>9</v>
      </c>
      <c r="C116" t="s">
        <v>4</v>
      </c>
      <c r="D116" t="s">
        <v>0</v>
      </c>
      <c r="E116" s="1">
        <v>1.93</v>
      </c>
      <c r="F116" s="1">
        <v>1.91</v>
      </c>
      <c r="G116" s="1">
        <v>1.87</v>
      </c>
      <c r="H116" s="1">
        <v>1.94</v>
      </c>
      <c r="I116" s="1">
        <v>1.92</v>
      </c>
      <c r="J116" s="24">
        <f t="shared" si="10"/>
        <v>1.9331400000000001</v>
      </c>
      <c r="K116" s="24">
        <f t="shared" si="11"/>
        <v>2.4407752866660977E-2</v>
      </c>
    </row>
    <row r="117" spans="1:11" x14ac:dyDescent="0.15">
      <c r="A117" t="s">
        <v>18</v>
      </c>
      <c r="B117">
        <v>-3</v>
      </c>
      <c r="C117" t="s">
        <v>4</v>
      </c>
      <c r="D117" t="s">
        <v>0</v>
      </c>
      <c r="E117" s="1">
        <v>2.92</v>
      </c>
      <c r="F117" s="1">
        <v>2.87</v>
      </c>
      <c r="G117" s="1">
        <v>2.83</v>
      </c>
      <c r="H117" s="1">
        <v>2.78</v>
      </c>
      <c r="I117" s="1">
        <v>2.75</v>
      </c>
      <c r="J117" s="24">
        <f t="shared" si="10"/>
        <v>2.8583000000000003</v>
      </c>
      <c r="K117" s="24">
        <f t="shared" si="11"/>
        <v>6.1601720755186724E-2</v>
      </c>
    </row>
    <row r="118" spans="1:11" x14ac:dyDescent="0.15">
      <c r="A118" t="s">
        <v>18</v>
      </c>
      <c r="B118">
        <v>-2</v>
      </c>
      <c r="C118" t="s">
        <v>4</v>
      </c>
      <c r="D118" t="s">
        <v>0</v>
      </c>
      <c r="E118" s="1">
        <v>2.73</v>
      </c>
      <c r="F118" s="1">
        <v>2.8</v>
      </c>
      <c r="G118" s="1">
        <v>2.77</v>
      </c>
      <c r="H118" s="1">
        <v>2.79</v>
      </c>
      <c r="I118" s="1">
        <v>2.9</v>
      </c>
      <c r="J118" s="24">
        <f t="shared" si="10"/>
        <v>2.8259799999999999</v>
      </c>
      <c r="K118" s="24">
        <f t="shared" si="11"/>
        <v>5.6919571326565672E-2</v>
      </c>
    </row>
    <row r="119" spans="1:11" x14ac:dyDescent="0.15">
      <c r="A119" t="s">
        <v>18</v>
      </c>
      <c r="B119">
        <v>-1</v>
      </c>
      <c r="C119" t="s">
        <v>4</v>
      </c>
      <c r="D119" t="s">
        <v>0</v>
      </c>
      <c r="E119" s="1">
        <v>2.7</v>
      </c>
      <c r="F119" s="1">
        <v>2.73</v>
      </c>
      <c r="G119" s="1">
        <v>2.73</v>
      </c>
      <c r="H119" s="1">
        <v>2.71</v>
      </c>
      <c r="I119" s="1">
        <v>2.7</v>
      </c>
      <c r="J119" s="24">
        <f t="shared" si="10"/>
        <v>2.7411400000000001</v>
      </c>
      <c r="K119" s="24">
        <f t="shared" si="11"/>
        <v>1.3700306565912963E-2</v>
      </c>
    </row>
    <row r="120" spans="1:11" x14ac:dyDescent="0.15">
      <c r="A120" t="s">
        <v>18</v>
      </c>
      <c r="B120">
        <v>0</v>
      </c>
      <c r="C120" t="s">
        <v>4</v>
      </c>
      <c r="D120" t="s">
        <v>0</v>
      </c>
      <c r="E120" s="1">
        <v>2.85</v>
      </c>
      <c r="F120" s="1">
        <v>2.89</v>
      </c>
      <c r="G120" s="1">
        <v>2.99</v>
      </c>
      <c r="H120" s="1">
        <v>2.91</v>
      </c>
      <c r="I120" s="1">
        <v>2.95</v>
      </c>
      <c r="J120" s="24">
        <f t="shared" si="10"/>
        <v>2.9471800000000004</v>
      </c>
      <c r="K120" s="24">
        <f t="shared" si="11"/>
        <v>4.8815505733322113E-2</v>
      </c>
    </row>
    <row r="121" spans="1:11" x14ac:dyDescent="0.15">
      <c r="A121" t="s">
        <v>18</v>
      </c>
      <c r="B121">
        <v>1</v>
      </c>
      <c r="C121" t="s">
        <v>4</v>
      </c>
      <c r="D121" t="s">
        <v>87</v>
      </c>
      <c r="E121" s="1">
        <v>2.92</v>
      </c>
      <c r="F121" s="1">
        <v>2.98</v>
      </c>
      <c r="G121" s="1">
        <v>2.92</v>
      </c>
      <c r="H121" s="1">
        <v>2.87</v>
      </c>
      <c r="I121" s="1">
        <v>2.87</v>
      </c>
      <c r="J121" s="24">
        <f t="shared" si="10"/>
        <v>2.9411200000000002</v>
      </c>
      <c r="K121" s="24">
        <f t="shared" si="11"/>
        <v>4.1100919697739068E-2</v>
      </c>
    </row>
    <row r="122" spans="1:11" x14ac:dyDescent="0.15">
      <c r="A122" t="s">
        <v>18</v>
      </c>
      <c r="B122">
        <v>2</v>
      </c>
      <c r="C122" t="s">
        <v>4</v>
      </c>
      <c r="D122" t="s">
        <v>0</v>
      </c>
      <c r="E122" s="1">
        <v>3.01</v>
      </c>
      <c r="F122" s="1">
        <v>3.01</v>
      </c>
      <c r="G122" s="1">
        <v>2.92</v>
      </c>
      <c r="H122" s="1">
        <v>2.94</v>
      </c>
      <c r="I122" s="1">
        <v>3</v>
      </c>
      <c r="J122" s="24">
        <f t="shared" si="10"/>
        <v>3.00576</v>
      </c>
      <c r="K122" s="24">
        <f t="shared" si="11"/>
        <v>3.8644875468812116E-2</v>
      </c>
    </row>
    <row r="123" spans="1:11" x14ac:dyDescent="0.15">
      <c r="A123" t="s">
        <v>18</v>
      </c>
      <c r="B123">
        <v>3</v>
      </c>
      <c r="C123" t="s">
        <v>4</v>
      </c>
      <c r="D123" t="s">
        <v>0</v>
      </c>
      <c r="E123" s="1">
        <v>2.8</v>
      </c>
      <c r="F123" s="1">
        <v>2.86</v>
      </c>
      <c r="G123" s="1">
        <v>2.94</v>
      </c>
      <c r="H123" s="1">
        <v>2.83</v>
      </c>
      <c r="I123" s="1">
        <v>2.9</v>
      </c>
      <c r="J123" s="24">
        <f t="shared" si="10"/>
        <v>2.89466</v>
      </c>
      <c r="K123" s="24">
        <f t="shared" si="11"/>
        <v>5.0135081529803074E-2</v>
      </c>
    </row>
    <row r="124" spans="1:11" x14ac:dyDescent="0.15">
      <c r="A124" t="s">
        <v>18</v>
      </c>
      <c r="B124">
        <v>4</v>
      </c>
      <c r="C124" t="s">
        <v>4</v>
      </c>
      <c r="D124" t="s">
        <v>0</v>
      </c>
      <c r="E124" s="1">
        <v>2.82</v>
      </c>
      <c r="F124" s="1">
        <v>2.84</v>
      </c>
      <c r="G124" s="1">
        <v>2.81</v>
      </c>
      <c r="H124" s="1">
        <v>2.84</v>
      </c>
      <c r="I124" s="1">
        <v>2.87</v>
      </c>
      <c r="J124" s="24">
        <f t="shared" si="10"/>
        <v>2.86436</v>
      </c>
      <c r="K124" s="24">
        <f t="shared" si="11"/>
        <v>2.0797172884793779E-2</v>
      </c>
    </row>
    <row r="125" spans="1:11" x14ac:dyDescent="0.15">
      <c r="A125" t="s">
        <v>18</v>
      </c>
      <c r="B125">
        <v>5</v>
      </c>
      <c r="C125" t="s">
        <v>4</v>
      </c>
      <c r="D125" t="s">
        <v>0</v>
      </c>
      <c r="E125" s="1">
        <v>2.79</v>
      </c>
      <c r="F125" s="1">
        <v>2.75</v>
      </c>
      <c r="G125" s="1">
        <v>2.69</v>
      </c>
      <c r="H125" s="1">
        <v>2.75</v>
      </c>
      <c r="I125" s="1">
        <v>2.63</v>
      </c>
      <c r="J125" s="24">
        <f t="shared" si="10"/>
        <v>2.7492200000000002</v>
      </c>
      <c r="K125" s="24">
        <f t="shared" si="11"/>
        <v>5.6560000000000048E-2</v>
      </c>
    </row>
    <row r="126" spans="1:11" x14ac:dyDescent="0.15">
      <c r="A126" t="s">
        <v>18</v>
      </c>
      <c r="B126">
        <v>6</v>
      </c>
      <c r="C126" t="s">
        <v>4</v>
      </c>
      <c r="D126" t="s">
        <v>0</v>
      </c>
      <c r="E126" s="1">
        <v>2.87</v>
      </c>
      <c r="F126" s="1">
        <v>2.79</v>
      </c>
      <c r="G126" s="1">
        <v>2.83</v>
      </c>
      <c r="H126" s="1">
        <v>2.82</v>
      </c>
      <c r="I126" s="1">
        <v>2.78</v>
      </c>
      <c r="J126" s="24">
        <f t="shared" si="10"/>
        <v>2.8461799999999999</v>
      </c>
      <c r="K126" s="24">
        <f t="shared" si="11"/>
        <v>3.2193502450028721E-2</v>
      </c>
    </row>
    <row r="127" spans="1:11" x14ac:dyDescent="0.15">
      <c r="A127" t="s">
        <v>18</v>
      </c>
      <c r="B127">
        <v>7</v>
      </c>
      <c r="C127" t="s">
        <v>4</v>
      </c>
      <c r="D127" t="s">
        <v>0</v>
      </c>
      <c r="E127" s="1">
        <v>2.5099999999999998</v>
      </c>
      <c r="F127" s="1">
        <v>2.62</v>
      </c>
      <c r="G127" s="1">
        <v>2.6</v>
      </c>
      <c r="H127" s="1">
        <v>2.59</v>
      </c>
      <c r="I127" s="1">
        <v>2.63</v>
      </c>
      <c r="J127" s="24">
        <f t="shared" si="10"/>
        <v>2.6158999999999999</v>
      </c>
      <c r="K127" s="24">
        <f t="shared" si="11"/>
        <v>4.2850670939904863E-2</v>
      </c>
    </row>
    <row r="128" spans="1:11" x14ac:dyDescent="0.15">
      <c r="A128" t="s">
        <v>18</v>
      </c>
      <c r="B128">
        <v>8</v>
      </c>
      <c r="C128" t="s">
        <v>4</v>
      </c>
      <c r="D128" t="s">
        <v>0</v>
      </c>
      <c r="E128" s="1">
        <v>1.96</v>
      </c>
      <c r="F128" s="1">
        <v>2</v>
      </c>
      <c r="G128" s="1">
        <v>2.0099999999999998</v>
      </c>
      <c r="H128" s="1">
        <v>2</v>
      </c>
      <c r="I128" s="1">
        <v>2.02</v>
      </c>
      <c r="J128" s="24">
        <f t="shared" si="10"/>
        <v>2.0179800000000001</v>
      </c>
      <c r="K128" s="24">
        <f t="shared" si="11"/>
        <v>2.0600038834914843E-2</v>
      </c>
    </row>
    <row r="129" spans="1:29" x14ac:dyDescent="0.15">
      <c r="A129" t="s">
        <v>18</v>
      </c>
      <c r="B129">
        <v>9</v>
      </c>
      <c r="C129" t="s">
        <v>4</v>
      </c>
      <c r="D129" t="s">
        <v>87</v>
      </c>
      <c r="E129" s="1">
        <v>1.81</v>
      </c>
      <c r="F129" s="1">
        <v>1.8</v>
      </c>
      <c r="G129" s="1">
        <v>1.78</v>
      </c>
      <c r="H129" s="1">
        <v>1.83</v>
      </c>
      <c r="I129" s="1">
        <v>1.8</v>
      </c>
      <c r="J129" s="24">
        <f t="shared" si="10"/>
        <v>1.8220400000000003</v>
      </c>
      <c r="K129" s="24">
        <f t="shared" si="11"/>
        <v>1.6410557577364655E-2</v>
      </c>
    </row>
    <row r="130" spans="1:29" x14ac:dyDescent="0.15">
      <c r="A130" t="s">
        <v>10</v>
      </c>
      <c r="B130">
        <v>-3</v>
      </c>
      <c r="C130" t="s">
        <v>4</v>
      </c>
      <c r="D130" t="s">
        <v>0</v>
      </c>
      <c r="E130" s="1">
        <v>2.79</v>
      </c>
      <c r="F130" s="1">
        <v>2.86</v>
      </c>
      <c r="G130" s="1">
        <v>2.75</v>
      </c>
      <c r="H130" s="1">
        <v>2.77</v>
      </c>
      <c r="I130" s="1">
        <v>2.68</v>
      </c>
      <c r="J130" s="24">
        <f t="shared" si="10"/>
        <v>2.7976999999999999</v>
      </c>
      <c r="K130" s="24">
        <f t="shared" si="11"/>
        <v>5.8892614137937456E-2</v>
      </c>
    </row>
    <row r="131" spans="1:29" x14ac:dyDescent="0.15">
      <c r="A131" t="s">
        <v>10</v>
      </c>
      <c r="B131">
        <v>-2</v>
      </c>
      <c r="C131" t="s">
        <v>4</v>
      </c>
      <c r="D131" t="s">
        <v>0</v>
      </c>
      <c r="E131" s="1">
        <v>2.63</v>
      </c>
      <c r="F131" s="1">
        <v>2.66</v>
      </c>
      <c r="G131" s="1">
        <v>2.65</v>
      </c>
      <c r="H131" s="1">
        <v>2.67</v>
      </c>
      <c r="I131" s="1">
        <v>2.64</v>
      </c>
      <c r="J131" s="24">
        <f t="shared" si="10"/>
        <v>2.6764999999999999</v>
      </c>
      <c r="K131" s="24">
        <f t="shared" si="11"/>
        <v>1.4283556979968273E-2</v>
      </c>
    </row>
    <row r="132" spans="1:29" x14ac:dyDescent="0.15">
      <c r="A132" t="s">
        <v>10</v>
      </c>
      <c r="B132">
        <v>-1</v>
      </c>
      <c r="C132" t="s">
        <v>4</v>
      </c>
      <c r="D132" t="s">
        <v>0</v>
      </c>
      <c r="E132" s="1">
        <v>2.58</v>
      </c>
      <c r="F132" s="1">
        <v>2.59</v>
      </c>
      <c r="G132" s="1">
        <v>2.61</v>
      </c>
      <c r="H132" s="1">
        <v>2.6</v>
      </c>
      <c r="I132" s="1">
        <v>2.6</v>
      </c>
      <c r="J132" s="24">
        <f t="shared" si="10"/>
        <v>2.6219599999999996</v>
      </c>
      <c r="K132" s="24">
        <f t="shared" si="11"/>
        <v>1.0300019417457399E-2</v>
      </c>
    </row>
    <row r="133" spans="1:29" x14ac:dyDescent="0.15">
      <c r="A133" t="s">
        <v>10</v>
      </c>
      <c r="B133">
        <v>4</v>
      </c>
      <c r="C133" t="s">
        <v>1</v>
      </c>
      <c r="D133" t="s">
        <v>84</v>
      </c>
      <c r="E133" s="1">
        <v>3.39</v>
      </c>
      <c r="F133" s="1">
        <v>3.43</v>
      </c>
      <c r="G133" s="1">
        <v>3.43</v>
      </c>
      <c r="H133" s="1">
        <v>3.45</v>
      </c>
      <c r="I133" s="1">
        <v>3.43</v>
      </c>
      <c r="J133" s="24">
        <f>AVERAGE(E133:I133)*$E$1</f>
        <v>3.5287799999999998</v>
      </c>
      <c r="K133" s="24">
        <f>_xlfn.STDEV.P(E133:I133)*$E$1</f>
        <v>2.0183795480533409E-2</v>
      </c>
    </row>
    <row r="134" spans="1:29" x14ac:dyDescent="0.15">
      <c r="A134" t="s">
        <v>94</v>
      </c>
      <c r="B134">
        <v>5</v>
      </c>
      <c r="C134" t="s">
        <v>1</v>
      </c>
      <c r="D134" t="s">
        <v>0</v>
      </c>
      <c r="E134" s="1">
        <v>3.34</v>
      </c>
      <c r="F134" s="1">
        <v>3.35</v>
      </c>
      <c r="G134" s="1">
        <v>3.35</v>
      </c>
      <c r="H134" s="1">
        <v>3.36</v>
      </c>
      <c r="I134" s="1">
        <v>3.38</v>
      </c>
      <c r="J134" s="24">
        <f>AVERAGE(E134:I134)*$E$1</f>
        <v>3.4566799999999995</v>
      </c>
      <c r="K134" s="24">
        <f>_xlfn.STDEV.P(E134:I134)*$E$1</f>
        <v>1.3971599765238025E-2</v>
      </c>
    </row>
    <row r="135" spans="1:29" x14ac:dyDescent="0.15">
      <c r="A135" t="s">
        <v>10</v>
      </c>
      <c r="B135">
        <v>9</v>
      </c>
      <c r="C135" t="s">
        <v>4</v>
      </c>
      <c r="D135" t="s">
        <v>0</v>
      </c>
      <c r="E135" s="1">
        <v>1.75</v>
      </c>
      <c r="F135" s="1">
        <v>1.77</v>
      </c>
      <c r="G135" s="1">
        <v>1.81</v>
      </c>
      <c r="H135" s="1">
        <v>1.8</v>
      </c>
      <c r="I135" s="1">
        <v>1.74</v>
      </c>
      <c r="J135" s="24">
        <f>AVERAGE(E135:I135)*$H$1</f>
        <v>1.7917399999999999</v>
      </c>
      <c r="K135" s="24">
        <f>_xlfn.STDEV.P(E135:I135)*$H$1</f>
        <v>2.7549127027911454E-2</v>
      </c>
    </row>
    <row r="136" spans="1:29" x14ac:dyDescent="0.15">
      <c r="A136" s="3"/>
      <c r="E136" s="1"/>
      <c r="F136" s="1"/>
      <c r="G136" s="1"/>
      <c r="H136" s="1"/>
      <c r="I136" s="1"/>
      <c r="J136" s="1">
        <f>MAX(J$3:J$135)</f>
        <v>4.0602600000000004</v>
      </c>
    </row>
    <row r="137" spans="1:29" x14ac:dyDescent="0.15">
      <c r="A137" s="3"/>
      <c r="E137" s="1"/>
      <c r="F137" s="1"/>
      <c r="G137" s="1"/>
      <c r="H137" s="1"/>
      <c r="I137" s="1"/>
      <c r="J137" s="1">
        <f>MIN(J$3:J$135)</f>
        <v>1.7917399999999999</v>
      </c>
      <c r="N137" t="s">
        <v>111</v>
      </c>
    </row>
    <row r="138" spans="1:29" x14ac:dyDescent="0.15">
      <c r="A138" s="3"/>
      <c r="E138" s="1"/>
      <c r="F138" s="1"/>
      <c r="G138" s="1"/>
      <c r="H138" s="1"/>
      <c r="I138" s="1"/>
      <c r="J138" s="2"/>
    </row>
    <row r="139" spans="1:29" x14ac:dyDescent="0.15">
      <c r="A139" t="s">
        <v>5</v>
      </c>
      <c r="B139">
        <v>10</v>
      </c>
      <c r="C139" t="s">
        <v>81</v>
      </c>
      <c r="D139" t="s">
        <v>85</v>
      </c>
      <c r="E139">
        <v>1610</v>
      </c>
      <c r="F139">
        <v>1520</v>
      </c>
      <c r="G139">
        <v>1560</v>
      </c>
      <c r="H139">
        <v>1600</v>
      </c>
      <c r="I139">
        <v>1460</v>
      </c>
      <c r="J139" s="23">
        <f t="shared" ref="J139:J170" si="12">AVERAGE(E139:I139)</f>
        <v>1550</v>
      </c>
      <c r="K139" s="23">
        <f t="shared" ref="K139:K170" si="13">_xlfn.STDEV.P(E139:I139)</f>
        <v>55.136195008360886</v>
      </c>
      <c r="N139">
        <v>-3</v>
      </c>
      <c r="O139">
        <v>-2</v>
      </c>
      <c r="P139">
        <v>-1</v>
      </c>
      <c r="Q139">
        <v>0</v>
      </c>
      <c r="R139">
        <v>1</v>
      </c>
      <c r="S139">
        <v>2</v>
      </c>
      <c r="T139">
        <v>3</v>
      </c>
      <c r="U139">
        <v>4</v>
      </c>
      <c r="V139">
        <v>5</v>
      </c>
      <c r="W139">
        <v>6</v>
      </c>
      <c r="X139">
        <v>7</v>
      </c>
      <c r="Y139">
        <v>8</v>
      </c>
      <c r="Z139">
        <v>9</v>
      </c>
      <c r="AA139">
        <v>10</v>
      </c>
      <c r="AB139">
        <v>11</v>
      </c>
    </row>
    <row r="140" spans="1:29" x14ac:dyDescent="0.15">
      <c r="A140" t="s">
        <v>5</v>
      </c>
      <c r="B140">
        <v>11</v>
      </c>
      <c r="C140" t="s">
        <v>81</v>
      </c>
      <c r="D140" t="s">
        <v>82</v>
      </c>
      <c r="E140">
        <v>1980</v>
      </c>
      <c r="F140">
        <v>1770</v>
      </c>
      <c r="G140">
        <v>1660</v>
      </c>
      <c r="H140">
        <v>1820</v>
      </c>
      <c r="I140">
        <v>1890</v>
      </c>
      <c r="J140" s="23">
        <f t="shared" si="12"/>
        <v>1824</v>
      </c>
      <c r="K140" s="23">
        <f t="shared" si="13"/>
        <v>108.18502669038817</v>
      </c>
      <c r="M140" t="s">
        <v>31</v>
      </c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5"/>
      <c r="AA140" s="15">
        <f>J139</f>
        <v>1550</v>
      </c>
      <c r="AB140" s="15">
        <f>J140</f>
        <v>1824</v>
      </c>
      <c r="AC140" t="s">
        <v>31</v>
      </c>
    </row>
    <row r="141" spans="1:29" ht="13.5" customHeight="1" x14ac:dyDescent="0.15">
      <c r="A141" t="s">
        <v>91</v>
      </c>
      <c r="B141">
        <v>9</v>
      </c>
      <c r="C141" t="s">
        <v>81</v>
      </c>
      <c r="D141" t="s">
        <v>71</v>
      </c>
      <c r="E141">
        <v>1960</v>
      </c>
      <c r="F141">
        <v>1980</v>
      </c>
      <c r="G141">
        <v>1900</v>
      </c>
      <c r="H141">
        <v>1800</v>
      </c>
      <c r="I141">
        <v>1770</v>
      </c>
      <c r="J141" s="23">
        <f t="shared" si="12"/>
        <v>1882</v>
      </c>
      <c r="K141" s="23">
        <f t="shared" si="13"/>
        <v>84</v>
      </c>
      <c r="M141" t="s">
        <v>32</v>
      </c>
      <c r="N141" s="14"/>
      <c r="O141" s="22" t="s">
        <v>112</v>
      </c>
      <c r="P141" s="11" t="s">
        <v>114</v>
      </c>
      <c r="Q141" s="14"/>
      <c r="R141" s="14"/>
      <c r="S141" s="14"/>
      <c r="T141" s="14"/>
      <c r="U141" s="14"/>
      <c r="V141" s="14"/>
      <c r="W141" s="14"/>
      <c r="X141" s="14"/>
      <c r="Y141" s="14"/>
      <c r="Z141" s="15">
        <f>J141</f>
        <v>1882</v>
      </c>
      <c r="AA141" s="15">
        <f>J142</f>
        <v>1592</v>
      </c>
      <c r="AB141" s="15">
        <f>J143</f>
        <v>2230</v>
      </c>
      <c r="AC141" t="s">
        <v>32</v>
      </c>
    </row>
    <row r="142" spans="1:29" ht="13.5" customHeight="1" x14ac:dyDescent="0.15">
      <c r="A142" t="s">
        <v>6</v>
      </c>
      <c r="B142">
        <v>10</v>
      </c>
      <c r="C142" t="s">
        <v>83</v>
      </c>
      <c r="D142" t="s">
        <v>82</v>
      </c>
      <c r="E142">
        <v>1810</v>
      </c>
      <c r="F142">
        <v>1660</v>
      </c>
      <c r="G142">
        <v>1470</v>
      </c>
      <c r="H142">
        <v>1520</v>
      </c>
      <c r="I142">
        <v>1500</v>
      </c>
      <c r="J142" s="23">
        <f t="shared" si="12"/>
        <v>1592</v>
      </c>
      <c r="K142" s="23">
        <f t="shared" si="13"/>
        <v>127.02755606560333</v>
      </c>
      <c r="M142" t="s">
        <v>33</v>
      </c>
      <c r="N142" s="14"/>
      <c r="O142" s="22" t="s">
        <v>113</v>
      </c>
      <c r="P142" s="11"/>
      <c r="Q142" s="14"/>
      <c r="R142" s="14"/>
      <c r="S142" s="14"/>
      <c r="T142" s="14"/>
      <c r="U142" s="14"/>
      <c r="V142" s="14"/>
      <c r="W142" s="14"/>
      <c r="X142" s="14"/>
      <c r="Y142" s="14"/>
      <c r="Z142" s="15">
        <f>J144</f>
        <v>1524</v>
      </c>
      <c r="AA142" s="15">
        <f>J145</f>
        <v>1870</v>
      </c>
      <c r="AB142" s="15">
        <f>J146</f>
        <v>1740</v>
      </c>
      <c r="AC142" t="s">
        <v>33</v>
      </c>
    </row>
    <row r="143" spans="1:29" x14ac:dyDescent="0.15">
      <c r="A143" t="s">
        <v>6</v>
      </c>
      <c r="B143">
        <v>11</v>
      </c>
      <c r="C143" t="s">
        <v>86</v>
      </c>
      <c r="D143" t="s">
        <v>71</v>
      </c>
      <c r="E143">
        <v>2220</v>
      </c>
      <c r="F143">
        <v>2230</v>
      </c>
      <c r="G143">
        <v>2100</v>
      </c>
      <c r="H143">
        <v>2550</v>
      </c>
      <c r="I143">
        <v>2050</v>
      </c>
      <c r="J143" s="23">
        <f t="shared" si="12"/>
        <v>2230</v>
      </c>
      <c r="K143" s="23">
        <f t="shared" si="13"/>
        <v>174.24121211699602</v>
      </c>
      <c r="M143" t="s">
        <v>34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t="s">
        <v>34</v>
      </c>
    </row>
    <row r="144" spans="1:29" x14ac:dyDescent="0.15">
      <c r="A144" t="s">
        <v>7</v>
      </c>
      <c r="B144">
        <v>9</v>
      </c>
      <c r="C144" t="s">
        <v>81</v>
      </c>
      <c r="D144" t="s">
        <v>85</v>
      </c>
      <c r="E144">
        <v>1600</v>
      </c>
      <c r="F144">
        <v>1530</v>
      </c>
      <c r="G144">
        <v>1440</v>
      </c>
      <c r="H144">
        <v>1490</v>
      </c>
      <c r="I144">
        <v>1560</v>
      </c>
      <c r="J144" s="23">
        <f t="shared" si="12"/>
        <v>1524</v>
      </c>
      <c r="K144" s="23">
        <f t="shared" si="13"/>
        <v>55.353410012392189</v>
      </c>
      <c r="M144" t="s">
        <v>35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t="s">
        <v>35</v>
      </c>
    </row>
    <row r="145" spans="1:31" x14ac:dyDescent="0.15">
      <c r="A145" t="s">
        <v>7</v>
      </c>
      <c r="B145">
        <v>10</v>
      </c>
      <c r="C145" t="s">
        <v>81</v>
      </c>
      <c r="D145" t="s">
        <v>82</v>
      </c>
      <c r="E145">
        <v>1960</v>
      </c>
      <c r="F145">
        <v>1830</v>
      </c>
      <c r="G145">
        <v>1980</v>
      </c>
      <c r="H145">
        <v>1930</v>
      </c>
      <c r="I145">
        <v>1650</v>
      </c>
      <c r="J145" s="23">
        <f t="shared" si="12"/>
        <v>1870</v>
      </c>
      <c r="K145" s="23">
        <f t="shared" si="13"/>
        <v>121.49074038789952</v>
      </c>
      <c r="M145" t="s">
        <v>36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5">
        <f>J147</f>
        <v>1526</v>
      </c>
      <c r="Z145" s="15">
        <f>J148</f>
        <v>1356.6</v>
      </c>
      <c r="AA145" s="15">
        <f>J149</f>
        <v>1524</v>
      </c>
      <c r="AB145" s="15">
        <f>J150</f>
        <v>1564</v>
      </c>
      <c r="AC145" t="s">
        <v>36</v>
      </c>
    </row>
    <row r="146" spans="1:31" x14ac:dyDescent="0.15">
      <c r="A146" t="s">
        <v>7</v>
      </c>
      <c r="B146">
        <v>11</v>
      </c>
      <c r="C146" t="s">
        <v>86</v>
      </c>
      <c r="D146" t="s">
        <v>82</v>
      </c>
      <c r="E146">
        <v>1570</v>
      </c>
      <c r="F146">
        <v>1780</v>
      </c>
      <c r="G146">
        <v>1670</v>
      </c>
      <c r="H146">
        <v>1810</v>
      </c>
      <c r="I146">
        <v>1870</v>
      </c>
      <c r="J146" s="23">
        <f t="shared" si="12"/>
        <v>1740</v>
      </c>
      <c r="K146" s="23">
        <f t="shared" si="13"/>
        <v>106.95793565696751</v>
      </c>
      <c r="M146" t="s">
        <v>37</v>
      </c>
      <c r="N146" s="14"/>
      <c r="O146" s="14"/>
      <c r="P146" s="14"/>
      <c r="Q146" s="14"/>
      <c r="R146" s="14"/>
      <c r="S146" s="14"/>
      <c r="T146" s="14"/>
      <c r="U146" s="15">
        <f>J151</f>
        <v>1404</v>
      </c>
      <c r="V146" s="15">
        <f>J152</f>
        <v>1366</v>
      </c>
      <c r="W146" s="15">
        <f>J153</f>
        <v>1319.2</v>
      </c>
      <c r="X146" s="15">
        <f>J154</f>
        <v>1498</v>
      </c>
      <c r="Y146" s="15">
        <f>J155</f>
        <v>1490</v>
      </c>
      <c r="Z146" s="15">
        <f>J156</f>
        <v>1802</v>
      </c>
      <c r="AA146" s="15">
        <f>J157</f>
        <v>1856</v>
      </c>
      <c r="AB146" s="15">
        <f>J158</f>
        <v>1506</v>
      </c>
      <c r="AC146" t="s">
        <v>37</v>
      </c>
    </row>
    <row r="147" spans="1:31" x14ac:dyDescent="0.15">
      <c r="A147" t="s">
        <v>8</v>
      </c>
      <c r="B147">
        <v>8</v>
      </c>
      <c r="C147" t="s">
        <v>1</v>
      </c>
      <c r="D147" t="s">
        <v>82</v>
      </c>
      <c r="E147">
        <v>1410</v>
      </c>
      <c r="F147">
        <v>1610</v>
      </c>
      <c r="G147">
        <v>1530</v>
      </c>
      <c r="H147">
        <v>1640</v>
      </c>
      <c r="I147">
        <v>1440</v>
      </c>
      <c r="J147" s="23">
        <f t="shared" si="12"/>
        <v>1526</v>
      </c>
      <c r="K147" s="23">
        <f t="shared" si="13"/>
        <v>90.46546302318913</v>
      </c>
      <c r="M147" t="s">
        <v>38</v>
      </c>
      <c r="N147" s="14"/>
      <c r="O147" s="14"/>
      <c r="P147" s="14"/>
      <c r="Q147" s="14"/>
      <c r="R147" s="14"/>
      <c r="S147" s="14"/>
      <c r="T147" s="14"/>
      <c r="U147" s="15">
        <f>J159</f>
        <v>1394</v>
      </c>
      <c r="V147" s="15">
        <f>J160</f>
        <v>1508</v>
      </c>
      <c r="W147" s="15">
        <f>J161</f>
        <v>1378</v>
      </c>
      <c r="X147" s="15">
        <f>J162</f>
        <v>1192</v>
      </c>
      <c r="Y147" s="15">
        <f>J163</f>
        <v>1610</v>
      </c>
      <c r="Z147" s="15">
        <f>J164</f>
        <v>1404</v>
      </c>
      <c r="AA147" s="14"/>
      <c r="AB147" s="14"/>
      <c r="AC147" t="s">
        <v>38</v>
      </c>
    </row>
    <row r="148" spans="1:31" x14ac:dyDescent="0.15">
      <c r="A148" t="s">
        <v>8</v>
      </c>
      <c r="B148">
        <v>9</v>
      </c>
      <c r="C148" t="s">
        <v>1</v>
      </c>
      <c r="D148" t="s">
        <v>71</v>
      </c>
      <c r="E148">
        <v>1500</v>
      </c>
      <c r="F148">
        <v>1463</v>
      </c>
      <c r="G148">
        <v>1220</v>
      </c>
      <c r="H148">
        <v>1230</v>
      </c>
      <c r="I148">
        <v>1370</v>
      </c>
      <c r="J148" s="23">
        <f t="shared" si="12"/>
        <v>1356.6</v>
      </c>
      <c r="K148" s="23">
        <f t="shared" si="13"/>
        <v>115.54323865981947</v>
      </c>
      <c r="M148" t="s">
        <v>39</v>
      </c>
      <c r="N148" s="14"/>
      <c r="O148" s="14"/>
      <c r="P148" s="14"/>
      <c r="Q148" s="14"/>
      <c r="R148" s="14"/>
      <c r="S148" s="14"/>
      <c r="T148" s="14"/>
      <c r="U148" s="15">
        <f>J165</f>
        <v>1340</v>
      </c>
      <c r="V148" s="15">
        <f>J166</f>
        <v>864.8</v>
      </c>
      <c r="W148" s="15">
        <f>J167</f>
        <v>1198</v>
      </c>
      <c r="X148" s="15">
        <f>J168</f>
        <v>1166.5999999999999</v>
      </c>
      <c r="Y148" s="15">
        <f>J169</f>
        <v>1312</v>
      </c>
      <c r="Z148" s="15">
        <f>J170</f>
        <v>1732</v>
      </c>
      <c r="AA148" s="14"/>
      <c r="AB148" s="14"/>
      <c r="AC148" t="s">
        <v>39</v>
      </c>
    </row>
    <row r="149" spans="1:31" x14ac:dyDescent="0.15">
      <c r="A149" t="s">
        <v>8</v>
      </c>
      <c r="B149">
        <v>10</v>
      </c>
      <c r="C149" t="s">
        <v>1</v>
      </c>
      <c r="D149" t="s">
        <v>71</v>
      </c>
      <c r="E149">
        <v>1500</v>
      </c>
      <c r="F149">
        <v>1590</v>
      </c>
      <c r="G149">
        <v>1420</v>
      </c>
      <c r="H149">
        <v>1540</v>
      </c>
      <c r="I149">
        <v>1570</v>
      </c>
      <c r="J149" s="23">
        <f t="shared" si="12"/>
        <v>1524</v>
      </c>
      <c r="K149" s="23">
        <f t="shared" si="13"/>
        <v>60.199667773169644</v>
      </c>
      <c r="M149" t="s">
        <v>40</v>
      </c>
      <c r="N149" s="14"/>
      <c r="O149" s="14"/>
      <c r="P149" s="14"/>
      <c r="Q149" s="14"/>
      <c r="R149" s="14"/>
      <c r="S149" s="14"/>
      <c r="T149" s="15">
        <f>J171</f>
        <v>1528</v>
      </c>
      <c r="U149" s="15">
        <f>J172</f>
        <v>954</v>
      </c>
      <c r="V149" s="15">
        <f>J173</f>
        <v>1000</v>
      </c>
      <c r="W149" s="15">
        <f>J174</f>
        <v>733.8</v>
      </c>
      <c r="X149" s="15">
        <f>J175</f>
        <v>948.8</v>
      </c>
      <c r="Y149" s="15">
        <f>J176</f>
        <v>828.6</v>
      </c>
      <c r="Z149" s="15">
        <f>J177</f>
        <v>1186.8</v>
      </c>
      <c r="AA149" s="14"/>
      <c r="AB149" s="14"/>
      <c r="AC149" t="s">
        <v>40</v>
      </c>
    </row>
    <row r="150" spans="1:31" x14ac:dyDescent="0.15">
      <c r="A150" t="s">
        <v>8</v>
      </c>
      <c r="B150">
        <v>11</v>
      </c>
      <c r="C150" t="s">
        <v>1</v>
      </c>
      <c r="D150" t="s">
        <v>71</v>
      </c>
      <c r="E150">
        <v>1460</v>
      </c>
      <c r="F150">
        <v>1540</v>
      </c>
      <c r="G150">
        <v>1640</v>
      </c>
      <c r="H150">
        <v>1600</v>
      </c>
      <c r="I150">
        <v>1580</v>
      </c>
      <c r="J150" s="23">
        <f t="shared" si="12"/>
        <v>1564</v>
      </c>
      <c r="K150" s="23">
        <f t="shared" si="13"/>
        <v>61.188234163113421</v>
      </c>
      <c r="M150" t="s">
        <v>41</v>
      </c>
      <c r="N150" s="14"/>
      <c r="O150" s="14"/>
      <c r="P150" s="14"/>
      <c r="Q150" s="15">
        <f>J178</f>
        <v>1304</v>
      </c>
      <c r="R150" s="15">
        <f>J179</f>
        <v>1648</v>
      </c>
      <c r="S150" s="15">
        <f>J180</f>
        <v>1576</v>
      </c>
      <c r="T150" s="15">
        <f>J181</f>
        <v>1380</v>
      </c>
      <c r="U150" s="15">
        <f>J182</f>
        <v>1622</v>
      </c>
      <c r="V150" s="15">
        <f>J183</f>
        <v>856.4</v>
      </c>
      <c r="W150" s="15">
        <f>J184</f>
        <v>1666</v>
      </c>
      <c r="X150" s="15">
        <f>J185</f>
        <v>1144</v>
      </c>
      <c r="Y150" s="15">
        <f>J186</f>
        <v>1252</v>
      </c>
      <c r="Z150" s="15">
        <f>J187</f>
        <v>1208</v>
      </c>
      <c r="AA150" s="14"/>
      <c r="AB150" s="14"/>
      <c r="AC150" t="s">
        <v>41</v>
      </c>
      <c r="AD150" s="5" t="s">
        <v>56</v>
      </c>
      <c r="AE150">
        <v>1900</v>
      </c>
    </row>
    <row r="151" spans="1:31" x14ac:dyDescent="0.15">
      <c r="A151" t="s">
        <v>9</v>
      </c>
      <c r="B151">
        <v>4</v>
      </c>
      <c r="C151" t="s">
        <v>3</v>
      </c>
      <c r="D151" t="s">
        <v>71</v>
      </c>
      <c r="E151">
        <v>1620</v>
      </c>
      <c r="F151">
        <v>1270</v>
      </c>
      <c r="G151">
        <v>1400</v>
      </c>
      <c r="H151">
        <v>1440</v>
      </c>
      <c r="I151">
        <v>1290</v>
      </c>
      <c r="J151" s="23">
        <f t="shared" si="12"/>
        <v>1404</v>
      </c>
      <c r="K151" s="23">
        <f t="shared" si="13"/>
        <v>125.63439019631528</v>
      </c>
      <c r="M151" t="s">
        <v>42</v>
      </c>
      <c r="N151" s="15">
        <f>J188</f>
        <v>1382</v>
      </c>
      <c r="O151" s="15">
        <f>J189</f>
        <v>1194</v>
      </c>
      <c r="P151" s="15">
        <f>J190</f>
        <v>1138</v>
      </c>
      <c r="Q151" s="15">
        <f>J191</f>
        <v>1534</v>
      </c>
      <c r="R151" s="15">
        <f>J192</f>
        <v>1152</v>
      </c>
      <c r="S151" s="15">
        <f>J193</f>
        <v>1578</v>
      </c>
      <c r="T151" s="15">
        <f>J194</f>
        <v>1504</v>
      </c>
      <c r="U151" s="15">
        <f>J195</f>
        <v>1644</v>
      </c>
      <c r="V151" s="15">
        <f>J196</f>
        <v>954.6</v>
      </c>
      <c r="W151" s="15">
        <f>J197</f>
        <v>1180.2</v>
      </c>
      <c r="X151" s="15">
        <f>J198</f>
        <v>1048.5999999999999</v>
      </c>
      <c r="Y151" s="15">
        <f>J199</f>
        <v>894.4</v>
      </c>
      <c r="Z151" s="15">
        <f>J200</f>
        <v>1096</v>
      </c>
      <c r="AA151" s="14"/>
      <c r="AB151" s="14"/>
      <c r="AC151" t="s">
        <v>42</v>
      </c>
      <c r="AD151" s="6" t="s">
        <v>55</v>
      </c>
      <c r="AE151">
        <v>1600</v>
      </c>
    </row>
    <row r="152" spans="1:31" x14ac:dyDescent="0.15">
      <c r="A152" t="s">
        <v>9</v>
      </c>
      <c r="B152">
        <v>5</v>
      </c>
      <c r="C152" t="s">
        <v>3</v>
      </c>
      <c r="D152" t="s">
        <v>71</v>
      </c>
      <c r="E152">
        <v>1420</v>
      </c>
      <c r="F152">
        <v>1300</v>
      </c>
      <c r="G152">
        <v>1430</v>
      </c>
      <c r="H152">
        <v>1330</v>
      </c>
      <c r="I152">
        <v>1350</v>
      </c>
      <c r="J152" s="23">
        <f t="shared" si="12"/>
        <v>1366</v>
      </c>
      <c r="K152" s="23">
        <f t="shared" si="13"/>
        <v>50.833060108555337</v>
      </c>
      <c r="M152" t="s">
        <v>43</v>
      </c>
      <c r="N152" s="15">
        <f>J201</f>
        <v>1558</v>
      </c>
      <c r="O152" s="15">
        <f>J202</f>
        <v>1614</v>
      </c>
      <c r="P152" s="15">
        <f>J203</f>
        <v>1970</v>
      </c>
      <c r="Q152" s="15">
        <f>J204</f>
        <v>1660</v>
      </c>
      <c r="R152" s="15">
        <f>J205</f>
        <v>1706</v>
      </c>
      <c r="S152" s="15">
        <f>J206</f>
        <v>1594</v>
      </c>
      <c r="T152" s="15">
        <f>J207</f>
        <v>1950</v>
      </c>
      <c r="U152" s="15">
        <f>J208</f>
        <v>1302</v>
      </c>
      <c r="V152" s="15">
        <f>J209</f>
        <v>1876</v>
      </c>
      <c r="W152" s="15">
        <f>J210</f>
        <v>1542</v>
      </c>
      <c r="X152" s="15">
        <f>J211</f>
        <v>863.6</v>
      </c>
      <c r="Y152" s="15">
        <f>J212</f>
        <v>879</v>
      </c>
      <c r="Z152" s="15">
        <f>J213</f>
        <v>776.6</v>
      </c>
      <c r="AA152" s="14"/>
      <c r="AB152" s="14"/>
      <c r="AC152" t="s">
        <v>43</v>
      </c>
      <c r="AD152" s="7" t="s">
        <v>54</v>
      </c>
      <c r="AE152">
        <v>1300</v>
      </c>
    </row>
    <row r="153" spans="1:31" x14ac:dyDescent="0.15">
      <c r="A153" t="s">
        <v>9</v>
      </c>
      <c r="B153">
        <v>6</v>
      </c>
      <c r="C153" t="s">
        <v>3</v>
      </c>
      <c r="D153" t="s">
        <v>71</v>
      </c>
      <c r="E153">
        <v>1410</v>
      </c>
      <c r="F153">
        <v>1470</v>
      </c>
      <c r="G153">
        <v>986</v>
      </c>
      <c r="H153">
        <v>1480</v>
      </c>
      <c r="I153">
        <v>1250</v>
      </c>
      <c r="J153" s="23">
        <f t="shared" si="12"/>
        <v>1319.2</v>
      </c>
      <c r="K153" s="23">
        <f t="shared" si="13"/>
        <v>185.82400275529531</v>
      </c>
      <c r="M153" t="s">
        <v>44</v>
      </c>
      <c r="N153" s="15">
        <f>J214</f>
        <v>1812</v>
      </c>
      <c r="O153" s="15">
        <f>J215</f>
        <v>1616</v>
      </c>
      <c r="P153" s="15">
        <f>J216</f>
        <v>1075.5999999999999</v>
      </c>
      <c r="Q153" s="15">
        <f>J217</f>
        <v>1396</v>
      </c>
      <c r="R153" s="15">
        <f>J218</f>
        <v>1588</v>
      </c>
      <c r="S153" s="15">
        <f>J219</f>
        <v>1682</v>
      </c>
      <c r="T153" s="15">
        <f>J220</f>
        <v>1760</v>
      </c>
      <c r="U153" s="15">
        <f>J221</f>
        <v>1670</v>
      </c>
      <c r="V153" s="15">
        <f>J222</f>
        <v>915</v>
      </c>
      <c r="W153" s="15">
        <f>J223</f>
        <v>1250</v>
      </c>
      <c r="X153" s="15">
        <f>J224</f>
        <v>1098</v>
      </c>
      <c r="Y153" s="15">
        <f>J225</f>
        <v>933.2</v>
      </c>
      <c r="Z153" s="15">
        <f>J226</f>
        <v>826.2</v>
      </c>
      <c r="AA153" s="14"/>
      <c r="AB153" s="14"/>
      <c r="AC153" t="s">
        <v>44</v>
      </c>
      <c r="AD153" s="8" t="s">
        <v>53</v>
      </c>
      <c r="AE153">
        <v>1000</v>
      </c>
    </row>
    <row r="154" spans="1:31" x14ac:dyDescent="0.15">
      <c r="A154" t="s">
        <v>9</v>
      </c>
      <c r="B154">
        <v>7</v>
      </c>
      <c r="C154" t="s">
        <v>3</v>
      </c>
      <c r="D154" t="s">
        <v>71</v>
      </c>
      <c r="E154">
        <v>1510</v>
      </c>
      <c r="F154">
        <v>1570</v>
      </c>
      <c r="G154">
        <v>1420</v>
      </c>
      <c r="H154">
        <v>1470</v>
      </c>
      <c r="I154">
        <v>1520</v>
      </c>
      <c r="J154" s="23">
        <f t="shared" si="12"/>
        <v>1498</v>
      </c>
      <c r="K154" s="23">
        <f t="shared" si="13"/>
        <v>50.358713248056688</v>
      </c>
      <c r="M154" t="s">
        <v>45</v>
      </c>
      <c r="N154" s="15">
        <f>J227</f>
        <v>1424</v>
      </c>
      <c r="O154" s="15">
        <f>J228</f>
        <v>1198</v>
      </c>
      <c r="P154" s="15">
        <f>J229</f>
        <v>1592</v>
      </c>
      <c r="Q154" s="15">
        <f>J230</f>
        <v>1492</v>
      </c>
      <c r="R154" s="15">
        <f>J231</f>
        <v>1324</v>
      </c>
      <c r="S154" s="15">
        <f>J232</f>
        <v>1386</v>
      </c>
      <c r="T154" s="15">
        <f>J233</f>
        <v>1632</v>
      </c>
      <c r="U154" s="15">
        <f>J234</f>
        <v>1422</v>
      </c>
      <c r="V154" s="15">
        <f>J235</f>
        <v>1812</v>
      </c>
      <c r="W154" s="15">
        <f>J236</f>
        <v>2044</v>
      </c>
      <c r="X154" s="15">
        <f>J237</f>
        <v>793.6</v>
      </c>
      <c r="Y154" s="15">
        <f>J238</f>
        <v>1044.2</v>
      </c>
      <c r="Z154" s="15">
        <f>J239</f>
        <v>917.8</v>
      </c>
      <c r="AA154" s="14"/>
      <c r="AB154" s="14"/>
      <c r="AC154" t="s">
        <v>45</v>
      </c>
      <c r="AD154" s="9" t="s">
        <v>58</v>
      </c>
      <c r="AE154">
        <v>700</v>
      </c>
    </row>
    <row r="155" spans="1:31" x14ac:dyDescent="0.15">
      <c r="A155" t="s">
        <v>92</v>
      </c>
      <c r="B155">
        <v>8</v>
      </c>
      <c r="C155" t="s">
        <v>83</v>
      </c>
      <c r="D155" t="s">
        <v>71</v>
      </c>
      <c r="E155">
        <v>1550</v>
      </c>
      <c r="F155">
        <v>1410</v>
      </c>
      <c r="G155">
        <v>1430</v>
      </c>
      <c r="H155">
        <v>1510</v>
      </c>
      <c r="I155">
        <v>1550</v>
      </c>
      <c r="J155" s="23">
        <f t="shared" si="12"/>
        <v>1490</v>
      </c>
      <c r="K155" s="23">
        <f t="shared" si="13"/>
        <v>59.329587896765304</v>
      </c>
      <c r="M155" t="s">
        <v>46</v>
      </c>
      <c r="N155" s="15">
        <f>J240</f>
        <v>1604</v>
      </c>
      <c r="O155" s="15">
        <f>J241</f>
        <v>2010</v>
      </c>
      <c r="P155" s="15">
        <f>J242</f>
        <v>941.4</v>
      </c>
      <c r="Q155" s="15">
        <f>J243</f>
        <v>1682</v>
      </c>
      <c r="R155" s="15">
        <f>J244</f>
        <v>1574</v>
      </c>
      <c r="S155" s="15">
        <f>J245</f>
        <v>1498</v>
      </c>
      <c r="T155" s="15">
        <f>J246</f>
        <v>1874</v>
      </c>
      <c r="U155" s="15">
        <f>J247</f>
        <v>1746</v>
      </c>
      <c r="V155" s="15">
        <f>J248</f>
        <v>844.2</v>
      </c>
      <c r="W155" s="15">
        <f>J249</f>
        <v>1398</v>
      </c>
      <c r="X155" s="15">
        <f>J250</f>
        <v>872.4</v>
      </c>
      <c r="Y155" s="15">
        <f>J251</f>
        <v>1242</v>
      </c>
      <c r="Z155" s="15">
        <f>J252</f>
        <v>1230</v>
      </c>
      <c r="AA155" s="14"/>
      <c r="AB155" s="14"/>
      <c r="AC155" t="s">
        <v>46</v>
      </c>
    </row>
    <row r="156" spans="1:31" x14ac:dyDescent="0.15">
      <c r="A156" t="s">
        <v>9</v>
      </c>
      <c r="B156">
        <v>9</v>
      </c>
      <c r="C156" t="s">
        <v>1</v>
      </c>
      <c r="D156" t="s">
        <v>82</v>
      </c>
      <c r="E156">
        <v>1800</v>
      </c>
      <c r="F156">
        <v>1740</v>
      </c>
      <c r="G156">
        <v>1890</v>
      </c>
      <c r="H156">
        <v>1760</v>
      </c>
      <c r="I156">
        <v>1820</v>
      </c>
      <c r="J156" s="23">
        <f t="shared" si="12"/>
        <v>1802</v>
      </c>
      <c r="K156" s="23">
        <f t="shared" si="13"/>
        <v>52.306787322488084</v>
      </c>
      <c r="M156" t="s">
        <v>47</v>
      </c>
      <c r="N156" s="15">
        <f>J253</f>
        <v>1366</v>
      </c>
      <c r="O156" s="15">
        <f>J254</f>
        <v>1952</v>
      </c>
      <c r="P156" s="15">
        <f>J255</f>
        <v>1414</v>
      </c>
      <c r="Q156" s="15">
        <f>J256</f>
        <v>1674</v>
      </c>
      <c r="R156" s="15">
        <f>J257</f>
        <v>1522</v>
      </c>
      <c r="S156" s="15">
        <f>J258</f>
        <v>1538</v>
      </c>
      <c r="T156" s="15">
        <f>J259</f>
        <v>1412</v>
      </c>
      <c r="U156" s="15">
        <f>J260</f>
        <v>1568</v>
      </c>
      <c r="V156" s="15">
        <f>J261</f>
        <v>1470</v>
      </c>
      <c r="W156" s="15">
        <f>J262</f>
        <v>1790</v>
      </c>
      <c r="X156" s="15">
        <f>J263</f>
        <v>1122</v>
      </c>
      <c r="Y156" s="15">
        <f>J264</f>
        <v>960.6</v>
      </c>
      <c r="Z156" s="15">
        <f>J265</f>
        <v>948.8</v>
      </c>
      <c r="AA156" s="14"/>
      <c r="AB156" s="14"/>
      <c r="AC156" t="s">
        <v>47</v>
      </c>
    </row>
    <row r="157" spans="1:31" x14ac:dyDescent="0.15">
      <c r="A157" t="s">
        <v>9</v>
      </c>
      <c r="B157">
        <v>10</v>
      </c>
      <c r="C157" t="s">
        <v>83</v>
      </c>
      <c r="D157" t="s">
        <v>88</v>
      </c>
      <c r="E157">
        <v>1860</v>
      </c>
      <c r="F157">
        <v>1840</v>
      </c>
      <c r="G157">
        <v>1950</v>
      </c>
      <c r="H157">
        <v>1890</v>
      </c>
      <c r="I157">
        <v>1740</v>
      </c>
      <c r="J157" s="23">
        <f t="shared" si="12"/>
        <v>1856</v>
      </c>
      <c r="K157" s="23">
        <f t="shared" si="13"/>
        <v>68.87670143089025</v>
      </c>
      <c r="M157" t="s">
        <v>48</v>
      </c>
      <c r="N157" s="15">
        <f>J266</f>
        <v>1538</v>
      </c>
      <c r="O157" s="15">
        <f>J267</f>
        <v>1394</v>
      </c>
      <c r="P157" s="15">
        <f>J268</f>
        <v>1500</v>
      </c>
      <c r="Q157" s="14"/>
      <c r="R157" s="14"/>
      <c r="S157" s="14"/>
      <c r="T157" s="14"/>
      <c r="U157" s="15">
        <f>J269</f>
        <v>1290</v>
      </c>
      <c r="V157" s="15">
        <f>J270</f>
        <v>1622</v>
      </c>
      <c r="W157" s="14"/>
      <c r="X157" s="14"/>
      <c r="Y157" s="14"/>
      <c r="Z157" s="15">
        <f>J271</f>
        <v>1041.5999999999999</v>
      </c>
      <c r="AA157" s="14"/>
      <c r="AB157" s="14"/>
      <c r="AC157" t="s">
        <v>48</v>
      </c>
    </row>
    <row r="158" spans="1:31" x14ac:dyDescent="0.15">
      <c r="A158" t="s">
        <v>9</v>
      </c>
      <c r="B158">
        <v>11</v>
      </c>
      <c r="C158" t="s">
        <v>83</v>
      </c>
      <c r="D158" t="s">
        <v>85</v>
      </c>
      <c r="E158">
        <v>1550</v>
      </c>
      <c r="F158">
        <v>1400</v>
      </c>
      <c r="G158">
        <v>1370</v>
      </c>
      <c r="H158">
        <v>1610</v>
      </c>
      <c r="I158">
        <v>1600</v>
      </c>
      <c r="J158" s="23">
        <f t="shared" si="12"/>
        <v>1506</v>
      </c>
      <c r="K158" s="23">
        <f t="shared" si="13"/>
        <v>101.31140113531151</v>
      </c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31" x14ac:dyDescent="0.15">
      <c r="A159" t="s">
        <v>17</v>
      </c>
      <c r="B159">
        <v>4</v>
      </c>
      <c r="C159" t="s">
        <v>3</v>
      </c>
      <c r="D159" t="s">
        <v>71</v>
      </c>
      <c r="E159">
        <v>1380</v>
      </c>
      <c r="F159">
        <v>1050</v>
      </c>
      <c r="G159">
        <v>1470</v>
      </c>
      <c r="H159">
        <v>1450</v>
      </c>
      <c r="I159">
        <v>1620</v>
      </c>
      <c r="J159" s="23">
        <f t="shared" si="12"/>
        <v>1394</v>
      </c>
      <c r="K159" s="23">
        <f t="shared" si="13"/>
        <v>188.95502110290693</v>
      </c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31" x14ac:dyDescent="0.15">
      <c r="A160" t="s">
        <v>17</v>
      </c>
      <c r="B160">
        <v>5</v>
      </c>
      <c r="C160" t="s">
        <v>3</v>
      </c>
      <c r="D160" t="s">
        <v>71</v>
      </c>
      <c r="E160">
        <v>1560</v>
      </c>
      <c r="F160">
        <v>1360</v>
      </c>
      <c r="G160">
        <v>1400</v>
      </c>
      <c r="H160">
        <v>1610</v>
      </c>
      <c r="I160">
        <v>1610</v>
      </c>
      <c r="J160" s="23">
        <f t="shared" si="12"/>
        <v>1508</v>
      </c>
      <c r="K160" s="23">
        <f t="shared" si="13"/>
        <v>106.84568311354465</v>
      </c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x14ac:dyDescent="0.15">
      <c r="A161" t="s">
        <v>17</v>
      </c>
      <c r="B161">
        <v>6</v>
      </c>
      <c r="C161" t="s">
        <v>3</v>
      </c>
      <c r="D161" t="s">
        <v>71</v>
      </c>
      <c r="E161">
        <v>1450</v>
      </c>
      <c r="F161">
        <v>1300</v>
      </c>
      <c r="G161">
        <v>1260</v>
      </c>
      <c r="H161">
        <v>1360</v>
      </c>
      <c r="I161">
        <v>1520</v>
      </c>
      <c r="J161" s="23">
        <f t="shared" si="12"/>
        <v>1378</v>
      </c>
      <c r="K161" s="23">
        <f t="shared" si="13"/>
        <v>95.582425162788169</v>
      </c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x14ac:dyDescent="0.15">
      <c r="A162" t="s">
        <v>17</v>
      </c>
      <c r="B162">
        <v>7</v>
      </c>
      <c r="C162" t="s">
        <v>3</v>
      </c>
      <c r="D162" t="s">
        <v>71</v>
      </c>
      <c r="E162">
        <v>1230</v>
      </c>
      <c r="F162">
        <v>1320</v>
      </c>
      <c r="G162">
        <v>1090</v>
      </c>
      <c r="H162">
        <v>1230</v>
      </c>
      <c r="I162">
        <v>1090</v>
      </c>
      <c r="J162" s="23">
        <f t="shared" si="12"/>
        <v>1192</v>
      </c>
      <c r="K162" s="23">
        <f t="shared" si="13"/>
        <v>89.532117142397567</v>
      </c>
      <c r="N162">
        <v>-3</v>
      </c>
      <c r="O162">
        <v>-2</v>
      </c>
      <c r="P162">
        <v>-1</v>
      </c>
      <c r="Q162">
        <v>0</v>
      </c>
      <c r="R162">
        <v>1</v>
      </c>
      <c r="S162">
        <v>2</v>
      </c>
      <c r="T162">
        <v>3</v>
      </c>
      <c r="U162">
        <v>4</v>
      </c>
      <c r="V162">
        <v>5</v>
      </c>
      <c r="W162">
        <v>6</v>
      </c>
      <c r="X162">
        <v>7</v>
      </c>
      <c r="Y162">
        <v>8</v>
      </c>
      <c r="Z162">
        <v>9</v>
      </c>
      <c r="AA162">
        <v>10</v>
      </c>
      <c r="AB162">
        <v>11</v>
      </c>
    </row>
    <row r="163" spans="1:28" x14ac:dyDescent="0.15">
      <c r="A163" t="s">
        <v>17</v>
      </c>
      <c r="B163">
        <v>8</v>
      </c>
      <c r="C163" t="s">
        <v>3</v>
      </c>
      <c r="D163" t="s">
        <v>71</v>
      </c>
      <c r="E163">
        <v>1380</v>
      </c>
      <c r="F163">
        <v>1780</v>
      </c>
      <c r="G163">
        <v>1570</v>
      </c>
      <c r="H163">
        <v>1680</v>
      </c>
      <c r="I163">
        <v>1640</v>
      </c>
      <c r="J163" s="23">
        <f t="shared" si="12"/>
        <v>1610</v>
      </c>
      <c r="K163" s="23">
        <f t="shared" si="13"/>
        <v>133.566462856512</v>
      </c>
    </row>
    <row r="164" spans="1:28" x14ac:dyDescent="0.15">
      <c r="A164" t="s">
        <v>17</v>
      </c>
      <c r="B164">
        <v>9</v>
      </c>
      <c r="C164" t="s">
        <v>3</v>
      </c>
      <c r="D164" t="s">
        <v>71</v>
      </c>
      <c r="E164">
        <v>1290</v>
      </c>
      <c r="F164">
        <v>1560</v>
      </c>
      <c r="G164">
        <v>1290</v>
      </c>
      <c r="H164">
        <v>1440</v>
      </c>
      <c r="I164">
        <v>1440</v>
      </c>
      <c r="J164" s="23">
        <f t="shared" si="12"/>
        <v>1404</v>
      </c>
      <c r="K164" s="23">
        <f t="shared" si="13"/>
        <v>102.87856919689348</v>
      </c>
    </row>
    <row r="165" spans="1:28" x14ac:dyDescent="0.15">
      <c r="A165" t="s">
        <v>16</v>
      </c>
      <c r="B165">
        <v>4</v>
      </c>
      <c r="C165" t="s">
        <v>3</v>
      </c>
      <c r="D165" t="s">
        <v>71</v>
      </c>
      <c r="E165">
        <v>1160</v>
      </c>
      <c r="F165">
        <v>1380</v>
      </c>
      <c r="G165">
        <v>1200</v>
      </c>
      <c r="H165">
        <v>1490</v>
      </c>
      <c r="I165">
        <v>1470</v>
      </c>
      <c r="J165" s="23">
        <f t="shared" si="12"/>
        <v>1340</v>
      </c>
      <c r="K165" s="23">
        <f t="shared" si="13"/>
        <v>136.38181696985856</v>
      </c>
    </row>
    <row r="166" spans="1:28" x14ac:dyDescent="0.15">
      <c r="A166" t="s">
        <v>16</v>
      </c>
      <c r="B166">
        <v>5</v>
      </c>
      <c r="C166" t="s">
        <v>3</v>
      </c>
      <c r="D166" t="s">
        <v>71</v>
      </c>
      <c r="E166">
        <v>818</v>
      </c>
      <c r="F166">
        <v>860</v>
      </c>
      <c r="G166">
        <v>873</v>
      </c>
      <c r="H166">
        <v>860</v>
      </c>
      <c r="I166">
        <v>913</v>
      </c>
      <c r="J166" s="23">
        <f t="shared" si="12"/>
        <v>864.8</v>
      </c>
      <c r="K166" s="23">
        <f t="shared" si="13"/>
        <v>30.41973043930534</v>
      </c>
    </row>
    <row r="167" spans="1:28" x14ac:dyDescent="0.15">
      <c r="A167" t="s">
        <v>16</v>
      </c>
      <c r="B167">
        <v>6</v>
      </c>
      <c r="C167" t="s">
        <v>3</v>
      </c>
      <c r="D167" t="s">
        <v>71</v>
      </c>
      <c r="E167">
        <v>1180</v>
      </c>
      <c r="F167">
        <v>1200</v>
      </c>
      <c r="G167">
        <v>1160</v>
      </c>
      <c r="H167">
        <v>1260</v>
      </c>
      <c r="I167">
        <v>1190</v>
      </c>
      <c r="J167" s="23">
        <f t="shared" si="12"/>
        <v>1198</v>
      </c>
      <c r="K167" s="23">
        <f t="shared" si="13"/>
        <v>33.704599092705436</v>
      </c>
    </row>
    <row r="168" spans="1:28" x14ac:dyDescent="0.15">
      <c r="A168" t="s">
        <v>16</v>
      </c>
      <c r="B168">
        <v>7</v>
      </c>
      <c r="C168" t="s">
        <v>3</v>
      </c>
      <c r="D168" t="s">
        <v>71</v>
      </c>
      <c r="E168">
        <v>1290</v>
      </c>
      <c r="F168">
        <v>973</v>
      </c>
      <c r="G168">
        <v>1260</v>
      </c>
      <c r="H168">
        <v>1090</v>
      </c>
      <c r="I168">
        <v>1220</v>
      </c>
      <c r="J168" s="23">
        <f t="shared" si="12"/>
        <v>1166.5999999999999</v>
      </c>
      <c r="K168" s="23">
        <f t="shared" si="13"/>
        <v>118.4493140545778</v>
      </c>
    </row>
    <row r="169" spans="1:28" x14ac:dyDescent="0.15">
      <c r="A169" t="s">
        <v>16</v>
      </c>
      <c r="B169">
        <v>8</v>
      </c>
      <c r="C169" t="s">
        <v>3</v>
      </c>
      <c r="D169" t="s">
        <v>71</v>
      </c>
      <c r="E169">
        <v>1230</v>
      </c>
      <c r="F169">
        <v>1260</v>
      </c>
      <c r="G169">
        <v>1290</v>
      </c>
      <c r="H169">
        <v>1240</v>
      </c>
      <c r="I169">
        <v>1540</v>
      </c>
      <c r="J169" s="23">
        <f t="shared" si="12"/>
        <v>1312</v>
      </c>
      <c r="K169" s="23">
        <f t="shared" si="13"/>
        <v>115.82745788456207</v>
      </c>
    </row>
    <row r="170" spans="1:28" x14ac:dyDescent="0.15">
      <c r="A170" t="s">
        <v>16</v>
      </c>
      <c r="B170">
        <v>9</v>
      </c>
      <c r="C170" t="s">
        <v>3</v>
      </c>
      <c r="D170" t="s">
        <v>71</v>
      </c>
      <c r="E170">
        <v>1640</v>
      </c>
      <c r="F170">
        <v>1480</v>
      </c>
      <c r="G170">
        <v>1870</v>
      </c>
      <c r="H170">
        <v>1880</v>
      </c>
      <c r="I170">
        <v>1790</v>
      </c>
      <c r="J170" s="23">
        <f t="shared" si="12"/>
        <v>1732</v>
      </c>
      <c r="K170" s="23">
        <f t="shared" si="13"/>
        <v>152.499180325666</v>
      </c>
    </row>
    <row r="171" spans="1:28" x14ac:dyDescent="0.15">
      <c r="A171" t="s">
        <v>15</v>
      </c>
      <c r="B171">
        <v>3</v>
      </c>
      <c r="C171" t="s">
        <v>3</v>
      </c>
      <c r="D171" t="s">
        <v>71</v>
      </c>
      <c r="E171">
        <v>1610</v>
      </c>
      <c r="F171">
        <v>1460</v>
      </c>
      <c r="G171">
        <v>1600</v>
      </c>
      <c r="H171">
        <v>1500</v>
      </c>
      <c r="I171">
        <v>1470</v>
      </c>
      <c r="J171" s="23">
        <f t="shared" ref="J171:J202" si="14">AVERAGE(E171:I171)</f>
        <v>1528</v>
      </c>
      <c r="K171" s="23">
        <f t="shared" ref="K171:K202" si="15">_xlfn.STDEV.P(E171:I171)</f>
        <v>64.311740763254107</v>
      </c>
    </row>
    <row r="172" spans="1:28" x14ac:dyDescent="0.15">
      <c r="A172" t="s">
        <v>15</v>
      </c>
      <c r="B172">
        <v>4</v>
      </c>
      <c r="C172" t="s">
        <v>3</v>
      </c>
      <c r="D172" t="s">
        <v>71</v>
      </c>
      <c r="E172">
        <v>913</v>
      </c>
      <c r="F172">
        <v>864</v>
      </c>
      <c r="G172">
        <v>1010</v>
      </c>
      <c r="H172">
        <v>863</v>
      </c>
      <c r="I172">
        <v>1120</v>
      </c>
      <c r="J172" s="23">
        <f t="shared" si="14"/>
        <v>954</v>
      </c>
      <c r="K172" s="23">
        <f t="shared" si="15"/>
        <v>98.746139165032673</v>
      </c>
    </row>
    <row r="173" spans="1:28" x14ac:dyDescent="0.15">
      <c r="A173" t="s">
        <v>15</v>
      </c>
      <c r="B173">
        <v>5</v>
      </c>
      <c r="C173" t="s">
        <v>3</v>
      </c>
      <c r="D173" t="s">
        <v>71</v>
      </c>
      <c r="E173">
        <v>987</v>
      </c>
      <c r="F173">
        <v>1030</v>
      </c>
      <c r="G173">
        <v>1030</v>
      </c>
      <c r="H173">
        <v>923</v>
      </c>
      <c r="I173">
        <v>1030</v>
      </c>
      <c r="J173" s="23">
        <f t="shared" si="14"/>
        <v>1000</v>
      </c>
      <c r="K173" s="23">
        <f t="shared" si="15"/>
        <v>41.947586342958992</v>
      </c>
    </row>
    <row r="174" spans="1:28" x14ac:dyDescent="0.15">
      <c r="A174" t="s">
        <v>15</v>
      </c>
      <c r="B174">
        <v>6</v>
      </c>
      <c r="C174" t="s">
        <v>3</v>
      </c>
      <c r="D174" t="s">
        <v>71</v>
      </c>
      <c r="E174">
        <v>730</v>
      </c>
      <c r="F174">
        <v>740</v>
      </c>
      <c r="G174">
        <v>681</v>
      </c>
      <c r="H174">
        <v>770</v>
      </c>
      <c r="I174">
        <v>748</v>
      </c>
      <c r="J174" s="23">
        <f t="shared" si="14"/>
        <v>733.8</v>
      </c>
      <c r="K174" s="23">
        <f t="shared" si="15"/>
        <v>29.50525376945604</v>
      </c>
    </row>
    <row r="175" spans="1:28" x14ac:dyDescent="0.15">
      <c r="A175" t="s">
        <v>15</v>
      </c>
      <c r="B175">
        <v>7</v>
      </c>
      <c r="C175" t="s">
        <v>3</v>
      </c>
      <c r="D175" t="s">
        <v>71</v>
      </c>
      <c r="E175">
        <v>903</v>
      </c>
      <c r="F175">
        <v>936</v>
      </c>
      <c r="G175">
        <v>984</v>
      </c>
      <c r="H175">
        <v>970</v>
      </c>
      <c r="I175">
        <v>951</v>
      </c>
      <c r="J175" s="23">
        <f t="shared" si="14"/>
        <v>948.8</v>
      </c>
      <c r="K175" s="23">
        <f t="shared" si="15"/>
        <v>28.124011093725588</v>
      </c>
    </row>
    <row r="176" spans="1:28" x14ac:dyDescent="0.15">
      <c r="A176" t="s">
        <v>15</v>
      </c>
      <c r="B176">
        <v>8</v>
      </c>
      <c r="C176" t="s">
        <v>3</v>
      </c>
      <c r="D176" t="s">
        <v>71</v>
      </c>
      <c r="E176">
        <v>821</v>
      </c>
      <c r="F176">
        <v>871</v>
      </c>
      <c r="G176">
        <v>724</v>
      </c>
      <c r="H176">
        <v>746</v>
      </c>
      <c r="I176">
        <v>981</v>
      </c>
      <c r="J176" s="23">
        <f t="shared" si="14"/>
        <v>828.6</v>
      </c>
      <c r="K176" s="23">
        <f t="shared" si="15"/>
        <v>92.569109318389792</v>
      </c>
    </row>
    <row r="177" spans="1:11" x14ac:dyDescent="0.15">
      <c r="A177" t="s">
        <v>15</v>
      </c>
      <c r="B177">
        <v>9</v>
      </c>
      <c r="C177" t="s">
        <v>3</v>
      </c>
      <c r="D177" t="s">
        <v>71</v>
      </c>
      <c r="E177">
        <v>1256</v>
      </c>
      <c r="F177">
        <v>1235</v>
      </c>
      <c r="G177">
        <v>1240</v>
      </c>
      <c r="H177">
        <v>973</v>
      </c>
      <c r="I177">
        <v>1230</v>
      </c>
      <c r="J177" s="23">
        <f t="shared" si="14"/>
        <v>1186.8</v>
      </c>
      <c r="K177" s="23">
        <f t="shared" si="15"/>
        <v>107.25558260528913</v>
      </c>
    </row>
    <row r="178" spans="1:11" x14ac:dyDescent="0.15">
      <c r="A178" t="s">
        <v>11</v>
      </c>
      <c r="B178">
        <v>0</v>
      </c>
      <c r="C178" t="s">
        <v>3</v>
      </c>
      <c r="D178" t="s">
        <v>71</v>
      </c>
      <c r="E178">
        <v>1230</v>
      </c>
      <c r="F178">
        <v>1450</v>
      </c>
      <c r="G178">
        <v>1230</v>
      </c>
      <c r="H178">
        <v>1400</v>
      </c>
      <c r="I178">
        <v>1210</v>
      </c>
      <c r="J178" s="23">
        <f t="shared" si="14"/>
        <v>1304</v>
      </c>
      <c r="K178" s="23">
        <f t="shared" si="15"/>
        <v>100.31948963187563</v>
      </c>
    </row>
    <row r="179" spans="1:11" x14ac:dyDescent="0.15">
      <c r="A179" t="s">
        <v>11</v>
      </c>
      <c r="B179">
        <v>1</v>
      </c>
      <c r="C179" t="s">
        <v>3</v>
      </c>
      <c r="D179" t="s">
        <v>71</v>
      </c>
      <c r="E179">
        <v>1640</v>
      </c>
      <c r="F179">
        <v>1760</v>
      </c>
      <c r="G179">
        <v>1830</v>
      </c>
      <c r="H179">
        <v>1600</v>
      </c>
      <c r="I179">
        <v>1410</v>
      </c>
      <c r="J179" s="23">
        <f t="shared" si="14"/>
        <v>1648</v>
      </c>
      <c r="K179" s="23">
        <f t="shared" si="15"/>
        <v>144.69277798148738</v>
      </c>
    </row>
    <row r="180" spans="1:11" x14ac:dyDescent="0.15">
      <c r="A180" t="s">
        <v>11</v>
      </c>
      <c r="B180">
        <v>2</v>
      </c>
      <c r="C180" t="s">
        <v>3</v>
      </c>
      <c r="D180" t="s">
        <v>71</v>
      </c>
      <c r="E180">
        <v>1370</v>
      </c>
      <c r="F180">
        <v>1810</v>
      </c>
      <c r="G180">
        <v>1730</v>
      </c>
      <c r="H180">
        <v>1470</v>
      </c>
      <c r="I180">
        <v>1500</v>
      </c>
      <c r="J180" s="23">
        <f t="shared" si="14"/>
        <v>1576</v>
      </c>
      <c r="K180" s="23">
        <f t="shared" si="15"/>
        <v>166.08431593621356</v>
      </c>
    </row>
    <row r="181" spans="1:11" x14ac:dyDescent="0.15">
      <c r="A181" t="s">
        <v>11</v>
      </c>
      <c r="B181">
        <v>3</v>
      </c>
      <c r="C181" t="s">
        <v>3</v>
      </c>
      <c r="D181" t="s">
        <v>71</v>
      </c>
      <c r="E181">
        <v>1380</v>
      </c>
      <c r="F181">
        <v>1310</v>
      </c>
      <c r="G181">
        <v>1430</v>
      </c>
      <c r="H181">
        <v>1420</v>
      </c>
      <c r="I181">
        <v>1360</v>
      </c>
      <c r="J181" s="23">
        <f t="shared" si="14"/>
        <v>1380</v>
      </c>
      <c r="K181" s="23">
        <f t="shared" si="15"/>
        <v>43.358966777357601</v>
      </c>
    </row>
    <row r="182" spans="1:11" x14ac:dyDescent="0.15">
      <c r="A182" t="s">
        <v>95</v>
      </c>
      <c r="B182">
        <v>4</v>
      </c>
      <c r="C182" t="s">
        <v>89</v>
      </c>
      <c r="D182" t="s">
        <v>71</v>
      </c>
      <c r="E182">
        <v>1550</v>
      </c>
      <c r="F182">
        <v>1630</v>
      </c>
      <c r="G182">
        <v>1570</v>
      </c>
      <c r="H182">
        <v>1950</v>
      </c>
      <c r="I182">
        <v>1410</v>
      </c>
      <c r="J182" s="23">
        <f t="shared" si="14"/>
        <v>1622</v>
      </c>
      <c r="K182" s="23">
        <f t="shared" si="15"/>
        <v>179.15356541246953</v>
      </c>
    </row>
    <row r="183" spans="1:11" x14ac:dyDescent="0.15">
      <c r="A183" t="s">
        <v>95</v>
      </c>
      <c r="B183">
        <v>5</v>
      </c>
      <c r="C183" t="s">
        <v>2</v>
      </c>
      <c r="D183" t="s">
        <v>71</v>
      </c>
      <c r="E183">
        <v>704</v>
      </c>
      <c r="F183">
        <v>976</v>
      </c>
      <c r="G183">
        <v>1130</v>
      </c>
      <c r="H183">
        <v>675</v>
      </c>
      <c r="I183">
        <v>797</v>
      </c>
      <c r="J183" s="23">
        <f t="shared" si="14"/>
        <v>856.4</v>
      </c>
      <c r="K183" s="23">
        <f t="shared" si="15"/>
        <v>172.52315786583551</v>
      </c>
    </row>
    <row r="184" spans="1:11" x14ac:dyDescent="0.15">
      <c r="A184" t="s">
        <v>95</v>
      </c>
      <c r="B184">
        <v>6</v>
      </c>
      <c r="C184" t="s">
        <v>2</v>
      </c>
      <c r="D184" t="s">
        <v>71</v>
      </c>
      <c r="E184">
        <v>1660</v>
      </c>
      <c r="F184">
        <v>1810</v>
      </c>
      <c r="G184">
        <v>1750</v>
      </c>
      <c r="H184">
        <v>1550</v>
      </c>
      <c r="I184">
        <v>1560</v>
      </c>
      <c r="J184" s="23">
        <f t="shared" si="14"/>
        <v>1666</v>
      </c>
      <c r="K184" s="23">
        <f t="shared" si="15"/>
        <v>102.48902380255166</v>
      </c>
    </row>
    <row r="185" spans="1:11" x14ac:dyDescent="0.15">
      <c r="A185" t="s">
        <v>95</v>
      </c>
      <c r="B185">
        <v>7</v>
      </c>
      <c r="C185" t="s">
        <v>2</v>
      </c>
      <c r="D185" t="s">
        <v>71</v>
      </c>
      <c r="E185">
        <v>1050</v>
      </c>
      <c r="F185">
        <v>1050</v>
      </c>
      <c r="G185">
        <v>1110</v>
      </c>
      <c r="H185">
        <v>1210</v>
      </c>
      <c r="I185">
        <v>1300</v>
      </c>
      <c r="J185" s="23">
        <f t="shared" si="14"/>
        <v>1144</v>
      </c>
      <c r="K185" s="23">
        <f t="shared" si="15"/>
        <v>97.48846085563153</v>
      </c>
    </row>
    <row r="186" spans="1:11" x14ac:dyDescent="0.15">
      <c r="A186" t="s">
        <v>95</v>
      </c>
      <c r="B186">
        <v>8</v>
      </c>
      <c r="C186" t="s">
        <v>2</v>
      </c>
      <c r="D186" t="s">
        <v>71</v>
      </c>
      <c r="E186">
        <v>1160</v>
      </c>
      <c r="F186">
        <v>1090</v>
      </c>
      <c r="G186">
        <v>1200</v>
      </c>
      <c r="H186">
        <v>1330</v>
      </c>
      <c r="I186">
        <v>1480</v>
      </c>
      <c r="J186" s="23">
        <f t="shared" si="14"/>
        <v>1252</v>
      </c>
      <c r="K186" s="23">
        <f t="shared" si="15"/>
        <v>138.1882773609976</v>
      </c>
    </row>
    <row r="187" spans="1:11" x14ac:dyDescent="0.15">
      <c r="A187" t="s">
        <v>95</v>
      </c>
      <c r="B187">
        <v>9</v>
      </c>
      <c r="C187" t="s">
        <v>2</v>
      </c>
      <c r="D187" t="s">
        <v>71</v>
      </c>
      <c r="E187">
        <v>1120</v>
      </c>
      <c r="F187">
        <v>1200</v>
      </c>
      <c r="G187">
        <v>1220</v>
      </c>
      <c r="H187">
        <v>1230</v>
      </c>
      <c r="I187">
        <v>1270</v>
      </c>
      <c r="J187" s="23">
        <f t="shared" si="14"/>
        <v>1208</v>
      </c>
      <c r="K187" s="23">
        <f t="shared" si="15"/>
        <v>49.558046773455466</v>
      </c>
    </row>
    <row r="188" spans="1:11" x14ac:dyDescent="0.15">
      <c r="A188" t="s">
        <v>12</v>
      </c>
      <c r="B188">
        <v>-3</v>
      </c>
      <c r="C188" t="s">
        <v>3</v>
      </c>
      <c r="D188" t="s">
        <v>71</v>
      </c>
      <c r="E188">
        <v>1440</v>
      </c>
      <c r="F188">
        <v>1420</v>
      </c>
      <c r="G188">
        <v>1170</v>
      </c>
      <c r="H188">
        <v>1330</v>
      </c>
      <c r="I188">
        <v>1550</v>
      </c>
      <c r="J188" s="23">
        <f t="shared" si="14"/>
        <v>1382</v>
      </c>
      <c r="K188" s="23">
        <f t="shared" si="15"/>
        <v>127.02755606560333</v>
      </c>
    </row>
    <row r="189" spans="1:11" x14ac:dyDescent="0.15">
      <c r="A189" t="s">
        <v>12</v>
      </c>
      <c r="B189">
        <v>-2</v>
      </c>
      <c r="C189" t="s">
        <v>3</v>
      </c>
      <c r="D189" t="s">
        <v>71</v>
      </c>
      <c r="E189">
        <v>1090</v>
      </c>
      <c r="F189">
        <v>1100</v>
      </c>
      <c r="G189">
        <v>1340</v>
      </c>
      <c r="H189">
        <v>1140</v>
      </c>
      <c r="I189">
        <v>1300</v>
      </c>
      <c r="J189" s="23">
        <f t="shared" si="14"/>
        <v>1194</v>
      </c>
      <c r="K189" s="23">
        <f t="shared" si="15"/>
        <v>104.9952379872535</v>
      </c>
    </row>
    <row r="190" spans="1:11" x14ac:dyDescent="0.15">
      <c r="A190" t="s">
        <v>12</v>
      </c>
      <c r="B190">
        <v>-1</v>
      </c>
      <c r="C190" t="s">
        <v>3</v>
      </c>
      <c r="D190" t="s">
        <v>71</v>
      </c>
      <c r="E190">
        <v>1140</v>
      </c>
      <c r="F190">
        <v>1260</v>
      </c>
      <c r="G190">
        <v>1100</v>
      </c>
      <c r="H190">
        <v>1060</v>
      </c>
      <c r="I190">
        <v>1130</v>
      </c>
      <c r="J190" s="23">
        <f t="shared" si="14"/>
        <v>1138</v>
      </c>
      <c r="K190" s="23">
        <f t="shared" si="15"/>
        <v>67.052218456960844</v>
      </c>
    </row>
    <row r="191" spans="1:11" x14ac:dyDescent="0.15">
      <c r="A191" t="s">
        <v>12</v>
      </c>
      <c r="B191">
        <v>0</v>
      </c>
      <c r="C191" t="s">
        <v>3</v>
      </c>
      <c r="D191" t="s">
        <v>71</v>
      </c>
      <c r="E191">
        <v>1540</v>
      </c>
      <c r="F191">
        <v>1630</v>
      </c>
      <c r="G191">
        <v>1590</v>
      </c>
      <c r="H191">
        <v>1530</v>
      </c>
      <c r="I191">
        <v>1380</v>
      </c>
      <c r="J191" s="23">
        <f t="shared" si="14"/>
        <v>1534</v>
      </c>
      <c r="K191" s="23">
        <f t="shared" si="15"/>
        <v>84.994117443503114</v>
      </c>
    </row>
    <row r="192" spans="1:11" x14ac:dyDescent="0.15">
      <c r="A192" t="s">
        <v>12</v>
      </c>
      <c r="B192">
        <v>1</v>
      </c>
      <c r="C192" t="s">
        <v>3</v>
      </c>
      <c r="D192" t="s">
        <v>71</v>
      </c>
      <c r="E192">
        <v>1140</v>
      </c>
      <c r="F192">
        <v>1190</v>
      </c>
      <c r="G192">
        <v>1090</v>
      </c>
      <c r="H192">
        <v>1190</v>
      </c>
      <c r="I192">
        <v>1150</v>
      </c>
      <c r="J192" s="23">
        <f t="shared" si="14"/>
        <v>1152</v>
      </c>
      <c r="K192" s="23">
        <f t="shared" si="15"/>
        <v>37.094473981982816</v>
      </c>
    </row>
    <row r="193" spans="1:11" x14ac:dyDescent="0.15">
      <c r="A193" t="s">
        <v>12</v>
      </c>
      <c r="B193">
        <v>2</v>
      </c>
      <c r="C193" t="s">
        <v>3</v>
      </c>
      <c r="D193" t="s">
        <v>71</v>
      </c>
      <c r="E193">
        <v>1650</v>
      </c>
      <c r="F193">
        <v>1690</v>
      </c>
      <c r="G193">
        <v>1640</v>
      </c>
      <c r="H193">
        <v>1470</v>
      </c>
      <c r="I193">
        <v>1440</v>
      </c>
      <c r="J193" s="23">
        <f t="shared" si="14"/>
        <v>1578</v>
      </c>
      <c r="K193" s="23">
        <f t="shared" si="15"/>
        <v>102.25458424931374</v>
      </c>
    </row>
    <row r="194" spans="1:11" x14ac:dyDescent="0.15">
      <c r="A194" t="s">
        <v>12</v>
      </c>
      <c r="B194">
        <v>3</v>
      </c>
      <c r="C194" t="s">
        <v>3</v>
      </c>
      <c r="D194" t="s">
        <v>71</v>
      </c>
      <c r="E194">
        <v>1470</v>
      </c>
      <c r="F194">
        <v>1470</v>
      </c>
      <c r="G194">
        <v>1540</v>
      </c>
      <c r="H194">
        <v>1610</v>
      </c>
      <c r="I194">
        <v>1430</v>
      </c>
      <c r="J194" s="23">
        <f t="shared" si="14"/>
        <v>1504</v>
      </c>
      <c r="K194" s="23">
        <f t="shared" si="15"/>
        <v>63.749509802036911</v>
      </c>
    </row>
    <row r="195" spans="1:11" x14ac:dyDescent="0.15">
      <c r="A195" t="s">
        <v>12</v>
      </c>
      <c r="B195">
        <v>4</v>
      </c>
      <c r="C195" t="s">
        <v>2</v>
      </c>
      <c r="D195" t="s">
        <v>71</v>
      </c>
      <c r="E195">
        <v>1530</v>
      </c>
      <c r="F195">
        <v>1440</v>
      </c>
      <c r="G195">
        <v>1510</v>
      </c>
      <c r="H195">
        <v>1780</v>
      </c>
      <c r="I195">
        <v>1960</v>
      </c>
      <c r="J195" s="23">
        <f t="shared" si="14"/>
        <v>1644</v>
      </c>
      <c r="K195" s="23">
        <f t="shared" si="15"/>
        <v>195.40726700918776</v>
      </c>
    </row>
    <row r="196" spans="1:11" x14ac:dyDescent="0.15">
      <c r="A196" t="s">
        <v>12</v>
      </c>
      <c r="B196">
        <v>5</v>
      </c>
      <c r="C196" t="s">
        <v>2</v>
      </c>
      <c r="D196" t="s">
        <v>71</v>
      </c>
      <c r="E196">
        <v>906</v>
      </c>
      <c r="F196">
        <v>1020</v>
      </c>
      <c r="G196">
        <v>910</v>
      </c>
      <c r="H196">
        <v>1010</v>
      </c>
      <c r="I196">
        <v>927</v>
      </c>
      <c r="J196" s="23">
        <f t="shared" si="14"/>
        <v>954.6</v>
      </c>
      <c r="K196" s="23">
        <f t="shared" si="15"/>
        <v>49.91833330551011</v>
      </c>
    </row>
    <row r="197" spans="1:11" x14ac:dyDescent="0.15">
      <c r="A197" t="s">
        <v>12</v>
      </c>
      <c r="B197">
        <v>6</v>
      </c>
      <c r="C197" t="s">
        <v>2</v>
      </c>
      <c r="D197" t="s">
        <v>71</v>
      </c>
      <c r="E197">
        <v>1050</v>
      </c>
      <c r="F197">
        <v>1210</v>
      </c>
      <c r="G197">
        <v>1520</v>
      </c>
      <c r="H197">
        <v>981</v>
      </c>
      <c r="I197">
        <v>1140</v>
      </c>
      <c r="J197" s="23">
        <f t="shared" si="14"/>
        <v>1180.2</v>
      </c>
      <c r="K197" s="23">
        <f t="shared" si="15"/>
        <v>186.86936613581159</v>
      </c>
    </row>
    <row r="198" spans="1:11" x14ac:dyDescent="0.15">
      <c r="A198" t="s">
        <v>12</v>
      </c>
      <c r="B198">
        <v>7</v>
      </c>
      <c r="C198" t="s">
        <v>2</v>
      </c>
      <c r="D198" t="s">
        <v>71</v>
      </c>
      <c r="E198">
        <v>1070</v>
      </c>
      <c r="F198">
        <v>1000</v>
      </c>
      <c r="G198">
        <v>1110</v>
      </c>
      <c r="H198">
        <v>1080</v>
      </c>
      <c r="I198">
        <v>983</v>
      </c>
      <c r="J198" s="23">
        <f t="shared" si="14"/>
        <v>1048.5999999999999</v>
      </c>
      <c r="K198" s="23">
        <f t="shared" si="15"/>
        <v>48.742589180305139</v>
      </c>
    </row>
    <row r="199" spans="1:11" x14ac:dyDescent="0.15">
      <c r="A199" t="s">
        <v>12</v>
      </c>
      <c r="B199">
        <v>8</v>
      </c>
      <c r="C199" t="s">
        <v>2</v>
      </c>
      <c r="D199" t="s">
        <v>71</v>
      </c>
      <c r="E199">
        <v>856</v>
      </c>
      <c r="F199">
        <v>936</v>
      </c>
      <c r="G199">
        <v>851</v>
      </c>
      <c r="H199">
        <v>939</v>
      </c>
      <c r="I199">
        <v>890</v>
      </c>
      <c r="J199" s="23">
        <f t="shared" si="14"/>
        <v>894.4</v>
      </c>
      <c r="K199" s="23">
        <f t="shared" si="15"/>
        <v>37.675456201617521</v>
      </c>
    </row>
    <row r="200" spans="1:11" x14ac:dyDescent="0.15">
      <c r="A200" t="s">
        <v>12</v>
      </c>
      <c r="B200">
        <v>9</v>
      </c>
      <c r="C200" t="s">
        <v>2</v>
      </c>
      <c r="D200" t="s">
        <v>71</v>
      </c>
      <c r="E200">
        <v>1120</v>
      </c>
      <c r="F200">
        <v>1180</v>
      </c>
      <c r="G200">
        <v>1050</v>
      </c>
      <c r="H200">
        <v>970</v>
      </c>
      <c r="I200">
        <v>1160</v>
      </c>
      <c r="J200" s="23">
        <f t="shared" si="14"/>
        <v>1096</v>
      </c>
      <c r="K200" s="23">
        <f t="shared" si="15"/>
        <v>77.097341069585525</v>
      </c>
    </row>
    <row r="201" spans="1:11" x14ac:dyDescent="0.15">
      <c r="A201" t="s">
        <v>13</v>
      </c>
      <c r="B201">
        <v>-3</v>
      </c>
      <c r="C201" t="s">
        <v>2</v>
      </c>
      <c r="D201" t="s">
        <v>71</v>
      </c>
      <c r="E201">
        <v>1520</v>
      </c>
      <c r="F201">
        <v>1670</v>
      </c>
      <c r="G201">
        <v>1680</v>
      </c>
      <c r="H201">
        <v>1450</v>
      </c>
      <c r="I201">
        <v>1470</v>
      </c>
      <c r="J201" s="23">
        <f t="shared" si="14"/>
        <v>1558</v>
      </c>
      <c r="K201" s="23">
        <f t="shared" si="15"/>
        <v>98.264947972305976</v>
      </c>
    </row>
    <row r="202" spans="1:11" x14ac:dyDescent="0.15">
      <c r="A202" t="s">
        <v>13</v>
      </c>
      <c r="B202">
        <v>-2</v>
      </c>
      <c r="C202" t="s">
        <v>2</v>
      </c>
      <c r="D202" t="s">
        <v>71</v>
      </c>
      <c r="E202">
        <v>1650</v>
      </c>
      <c r="F202">
        <v>1550</v>
      </c>
      <c r="G202">
        <v>1690</v>
      </c>
      <c r="H202">
        <v>1660</v>
      </c>
      <c r="I202">
        <v>1520</v>
      </c>
      <c r="J202" s="23">
        <f t="shared" si="14"/>
        <v>1614</v>
      </c>
      <c r="K202" s="23">
        <f t="shared" si="15"/>
        <v>66.51315659326356</v>
      </c>
    </row>
    <row r="203" spans="1:11" x14ac:dyDescent="0.15">
      <c r="A203" t="s">
        <v>13</v>
      </c>
      <c r="B203">
        <v>-1</v>
      </c>
      <c r="C203" t="s">
        <v>2</v>
      </c>
      <c r="D203" t="s">
        <v>71</v>
      </c>
      <c r="E203">
        <v>1690</v>
      </c>
      <c r="F203">
        <v>1890</v>
      </c>
      <c r="G203">
        <v>2250</v>
      </c>
      <c r="H203">
        <v>1990</v>
      </c>
      <c r="I203">
        <v>2029.9999999999998</v>
      </c>
      <c r="J203" s="23">
        <f t="shared" ref="J203:J234" si="16">AVERAGE(E203:I203)</f>
        <v>1970</v>
      </c>
      <c r="K203" s="23">
        <f t="shared" ref="K203:K234" si="17">_xlfn.STDEV.P(E203:I203)</f>
        <v>182.86607121059936</v>
      </c>
    </row>
    <row r="204" spans="1:11" x14ac:dyDescent="0.15">
      <c r="A204" t="s">
        <v>13</v>
      </c>
      <c r="B204">
        <v>0</v>
      </c>
      <c r="C204" t="s">
        <v>2</v>
      </c>
      <c r="D204" t="s">
        <v>71</v>
      </c>
      <c r="E204">
        <v>1660</v>
      </c>
      <c r="F204">
        <v>1620</v>
      </c>
      <c r="G204">
        <v>1570</v>
      </c>
      <c r="H204">
        <v>1640</v>
      </c>
      <c r="I204">
        <v>1810</v>
      </c>
      <c r="J204" s="23">
        <f t="shared" si="16"/>
        <v>1660</v>
      </c>
      <c r="K204" s="23">
        <f t="shared" si="17"/>
        <v>80.746516952745395</v>
      </c>
    </row>
    <row r="205" spans="1:11" x14ac:dyDescent="0.15">
      <c r="A205" t="s">
        <v>13</v>
      </c>
      <c r="B205">
        <v>1</v>
      </c>
      <c r="C205" t="s">
        <v>2</v>
      </c>
      <c r="D205" t="s">
        <v>88</v>
      </c>
      <c r="E205">
        <v>1560</v>
      </c>
      <c r="F205">
        <v>1820</v>
      </c>
      <c r="G205">
        <v>1710</v>
      </c>
      <c r="H205">
        <v>1850</v>
      </c>
      <c r="I205">
        <v>1590</v>
      </c>
      <c r="J205" s="23">
        <f t="shared" si="16"/>
        <v>1706</v>
      </c>
      <c r="K205" s="23">
        <f t="shared" si="17"/>
        <v>117.06408501329517</v>
      </c>
    </row>
    <row r="206" spans="1:11" x14ac:dyDescent="0.15">
      <c r="A206" t="s">
        <v>13</v>
      </c>
      <c r="B206">
        <v>2</v>
      </c>
      <c r="C206" t="s">
        <v>2</v>
      </c>
      <c r="D206" t="s">
        <v>71</v>
      </c>
      <c r="E206">
        <v>1740</v>
      </c>
      <c r="F206">
        <v>1610</v>
      </c>
      <c r="G206">
        <v>1570</v>
      </c>
      <c r="H206">
        <v>1490</v>
      </c>
      <c r="I206">
        <v>1560</v>
      </c>
      <c r="J206" s="23">
        <f t="shared" si="16"/>
        <v>1594</v>
      </c>
      <c r="K206" s="23">
        <f t="shared" si="17"/>
        <v>82.607505712253527</v>
      </c>
    </row>
    <row r="207" spans="1:11" x14ac:dyDescent="0.15">
      <c r="A207" t="s">
        <v>13</v>
      </c>
      <c r="B207">
        <v>3</v>
      </c>
      <c r="C207" t="s">
        <v>2</v>
      </c>
      <c r="D207" t="s">
        <v>71</v>
      </c>
      <c r="E207">
        <v>1690</v>
      </c>
      <c r="F207">
        <v>1950</v>
      </c>
      <c r="G207">
        <v>1920</v>
      </c>
      <c r="H207">
        <v>2060</v>
      </c>
      <c r="I207">
        <v>2130</v>
      </c>
      <c r="J207" s="23">
        <f t="shared" si="16"/>
        <v>1950</v>
      </c>
      <c r="K207" s="23">
        <f t="shared" si="17"/>
        <v>150.33296378372907</v>
      </c>
    </row>
    <row r="208" spans="1:11" x14ac:dyDescent="0.15">
      <c r="A208" t="s">
        <v>13</v>
      </c>
      <c r="B208">
        <v>4</v>
      </c>
      <c r="C208" t="s">
        <v>2</v>
      </c>
      <c r="D208" t="s">
        <v>71</v>
      </c>
      <c r="E208">
        <v>1250</v>
      </c>
      <c r="F208">
        <v>1360</v>
      </c>
      <c r="G208">
        <v>1340</v>
      </c>
      <c r="H208">
        <v>1410</v>
      </c>
      <c r="I208">
        <v>1150</v>
      </c>
      <c r="J208" s="23">
        <f t="shared" si="16"/>
        <v>1302</v>
      </c>
      <c r="K208" s="23">
        <f t="shared" si="17"/>
        <v>91.956511460581197</v>
      </c>
    </row>
    <row r="209" spans="1:11" x14ac:dyDescent="0.15">
      <c r="A209" t="s">
        <v>13</v>
      </c>
      <c r="B209">
        <v>5</v>
      </c>
      <c r="C209" t="s">
        <v>2</v>
      </c>
      <c r="D209" t="s">
        <v>71</v>
      </c>
      <c r="E209">
        <v>1770</v>
      </c>
      <c r="F209">
        <v>1800</v>
      </c>
      <c r="G209">
        <v>1670</v>
      </c>
      <c r="H209">
        <v>2150</v>
      </c>
      <c r="I209">
        <v>1990</v>
      </c>
      <c r="J209" s="23">
        <f t="shared" si="16"/>
        <v>1876</v>
      </c>
      <c r="K209" s="23">
        <f t="shared" si="17"/>
        <v>171.7672844286711</v>
      </c>
    </row>
    <row r="210" spans="1:11" x14ac:dyDescent="0.15">
      <c r="A210" t="s">
        <v>13</v>
      </c>
      <c r="B210">
        <v>6</v>
      </c>
      <c r="C210" t="s">
        <v>2</v>
      </c>
      <c r="D210" t="s">
        <v>71</v>
      </c>
      <c r="E210">
        <v>1590</v>
      </c>
      <c r="F210">
        <v>1580</v>
      </c>
      <c r="G210">
        <v>1440</v>
      </c>
      <c r="H210">
        <v>1560</v>
      </c>
      <c r="I210">
        <v>1540</v>
      </c>
      <c r="J210" s="23">
        <f t="shared" si="16"/>
        <v>1542</v>
      </c>
      <c r="K210" s="23">
        <f t="shared" si="17"/>
        <v>53.814496188294839</v>
      </c>
    </row>
    <row r="211" spans="1:11" x14ac:dyDescent="0.15">
      <c r="A211" t="s">
        <v>13</v>
      </c>
      <c r="B211">
        <v>7</v>
      </c>
      <c r="C211" t="s">
        <v>2</v>
      </c>
      <c r="D211" t="s">
        <v>71</v>
      </c>
      <c r="E211">
        <v>972</v>
      </c>
      <c r="F211">
        <v>778</v>
      </c>
      <c r="G211">
        <v>913</v>
      </c>
      <c r="H211">
        <v>881</v>
      </c>
      <c r="I211">
        <v>774</v>
      </c>
      <c r="J211" s="23">
        <f t="shared" si="16"/>
        <v>863.6</v>
      </c>
      <c r="K211" s="23">
        <f t="shared" si="17"/>
        <v>77.2647396941192</v>
      </c>
    </row>
    <row r="212" spans="1:11" x14ac:dyDescent="0.15">
      <c r="A212" t="s">
        <v>13</v>
      </c>
      <c r="B212">
        <v>8</v>
      </c>
      <c r="C212" t="s">
        <v>2</v>
      </c>
      <c r="D212" t="s">
        <v>71</v>
      </c>
      <c r="E212">
        <v>856</v>
      </c>
      <c r="F212">
        <v>839</v>
      </c>
      <c r="G212">
        <v>810</v>
      </c>
      <c r="H212">
        <v>820</v>
      </c>
      <c r="I212">
        <v>1070</v>
      </c>
      <c r="J212" s="23">
        <f t="shared" si="16"/>
        <v>879</v>
      </c>
      <c r="K212" s="23">
        <f t="shared" si="17"/>
        <v>96.800826442753063</v>
      </c>
    </row>
    <row r="213" spans="1:11" x14ac:dyDescent="0.15">
      <c r="A213" t="s">
        <v>13</v>
      </c>
      <c r="B213">
        <v>9</v>
      </c>
      <c r="C213" t="s">
        <v>2</v>
      </c>
      <c r="D213" t="s">
        <v>71</v>
      </c>
      <c r="E213">
        <v>733</v>
      </c>
      <c r="F213">
        <v>799</v>
      </c>
      <c r="G213">
        <v>721</v>
      </c>
      <c r="H213">
        <v>733</v>
      </c>
      <c r="I213">
        <v>897</v>
      </c>
      <c r="J213" s="23">
        <f t="shared" si="16"/>
        <v>776.6</v>
      </c>
      <c r="K213" s="23">
        <f t="shared" si="17"/>
        <v>66.168270341607084</v>
      </c>
    </row>
    <row r="214" spans="1:11" x14ac:dyDescent="0.15">
      <c r="A214" t="s">
        <v>14</v>
      </c>
      <c r="B214">
        <v>-3</v>
      </c>
      <c r="C214" t="s">
        <v>2</v>
      </c>
      <c r="D214" t="s">
        <v>71</v>
      </c>
      <c r="E214">
        <v>1600</v>
      </c>
      <c r="F214">
        <v>1880</v>
      </c>
      <c r="G214">
        <v>1930</v>
      </c>
      <c r="H214">
        <v>1940</v>
      </c>
      <c r="I214">
        <v>1710</v>
      </c>
      <c r="J214" s="23">
        <f t="shared" si="16"/>
        <v>1812</v>
      </c>
      <c r="K214" s="23">
        <f t="shared" si="17"/>
        <v>134.37261625792661</v>
      </c>
    </row>
    <row r="215" spans="1:11" x14ac:dyDescent="0.15">
      <c r="A215" t="s">
        <v>14</v>
      </c>
      <c r="B215">
        <v>-2</v>
      </c>
      <c r="C215" t="s">
        <v>2</v>
      </c>
      <c r="D215" t="s">
        <v>71</v>
      </c>
      <c r="E215">
        <v>1560</v>
      </c>
      <c r="F215">
        <v>1400</v>
      </c>
      <c r="G215">
        <v>1670</v>
      </c>
      <c r="H215">
        <v>1680</v>
      </c>
      <c r="I215">
        <v>1770</v>
      </c>
      <c r="J215" s="23">
        <f t="shared" si="16"/>
        <v>1616</v>
      </c>
      <c r="K215" s="23">
        <f t="shared" si="17"/>
        <v>126.90153663372244</v>
      </c>
    </row>
    <row r="216" spans="1:11" x14ac:dyDescent="0.15">
      <c r="A216" t="s">
        <v>14</v>
      </c>
      <c r="B216">
        <v>-1</v>
      </c>
      <c r="C216" t="s">
        <v>2</v>
      </c>
      <c r="D216" t="s">
        <v>71</v>
      </c>
      <c r="E216">
        <v>1220</v>
      </c>
      <c r="F216">
        <v>1100</v>
      </c>
      <c r="G216">
        <v>918</v>
      </c>
      <c r="H216">
        <v>1020</v>
      </c>
      <c r="I216">
        <v>1120</v>
      </c>
      <c r="J216" s="23">
        <f t="shared" si="16"/>
        <v>1075.5999999999999</v>
      </c>
      <c r="K216" s="23">
        <f t="shared" si="17"/>
        <v>101.33824549497588</v>
      </c>
    </row>
    <row r="217" spans="1:11" x14ac:dyDescent="0.15">
      <c r="A217" t="s">
        <v>14</v>
      </c>
      <c r="B217">
        <v>0</v>
      </c>
      <c r="C217" t="s">
        <v>89</v>
      </c>
      <c r="D217" t="s">
        <v>71</v>
      </c>
      <c r="E217">
        <v>1300</v>
      </c>
      <c r="F217">
        <v>1450</v>
      </c>
      <c r="G217">
        <v>1370</v>
      </c>
      <c r="H217">
        <v>1290</v>
      </c>
      <c r="I217">
        <v>1570</v>
      </c>
      <c r="J217" s="23">
        <f t="shared" si="16"/>
        <v>1396</v>
      </c>
      <c r="K217" s="23">
        <f t="shared" si="17"/>
        <v>104.23051376636306</v>
      </c>
    </row>
    <row r="218" spans="1:11" x14ac:dyDescent="0.15">
      <c r="A218" t="s">
        <v>14</v>
      </c>
      <c r="B218">
        <v>1</v>
      </c>
      <c r="C218" t="s">
        <v>2</v>
      </c>
      <c r="D218" t="s">
        <v>71</v>
      </c>
      <c r="E218">
        <v>1550</v>
      </c>
      <c r="F218">
        <v>1470</v>
      </c>
      <c r="G218">
        <v>1760</v>
      </c>
      <c r="H218">
        <v>1690</v>
      </c>
      <c r="I218">
        <v>1470</v>
      </c>
      <c r="J218" s="23">
        <f t="shared" si="16"/>
        <v>1588</v>
      </c>
      <c r="K218" s="23">
        <f t="shared" si="17"/>
        <v>117.71151175649729</v>
      </c>
    </row>
    <row r="219" spans="1:11" x14ac:dyDescent="0.15">
      <c r="A219" t="s">
        <v>14</v>
      </c>
      <c r="B219">
        <v>2</v>
      </c>
      <c r="C219" t="s">
        <v>89</v>
      </c>
      <c r="D219" t="s">
        <v>71</v>
      </c>
      <c r="E219">
        <v>1580</v>
      </c>
      <c r="F219">
        <v>1440</v>
      </c>
      <c r="G219">
        <v>1860</v>
      </c>
      <c r="H219">
        <v>1830</v>
      </c>
      <c r="I219">
        <v>1700</v>
      </c>
      <c r="J219" s="23">
        <f t="shared" si="16"/>
        <v>1682</v>
      </c>
      <c r="K219" s="23">
        <f t="shared" si="17"/>
        <v>156.76734353812338</v>
      </c>
    </row>
    <row r="220" spans="1:11" x14ac:dyDescent="0.15">
      <c r="A220" t="s">
        <v>14</v>
      </c>
      <c r="B220">
        <v>3</v>
      </c>
      <c r="C220" t="s">
        <v>2</v>
      </c>
      <c r="D220" t="s">
        <v>71</v>
      </c>
      <c r="E220">
        <v>1920</v>
      </c>
      <c r="F220">
        <v>1730</v>
      </c>
      <c r="G220">
        <v>1680</v>
      </c>
      <c r="H220">
        <v>1770</v>
      </c>
      <c r="I220">
        <v>1700</v>
      </c>
      <c r="J220" s="23">
        <f t="shared" si="16"/>
        <v>1760</v>
      </c>
      <c r="K220" s="23">
        <f t="shared" si="17"/>
        <v>85.556998544829753</v>
      </c>
    </row>
    <row r="221" spans="1:11" x14ac:dyDescent="0.15">
      <c r="A221" t="s">
        <v>14</v>
      </c>
      <c r="B221">
        <v>4</v>
      </c>
      <c r="C221" t="s">
        <v>2</v>
      </c>
      <c r="D221" t="s">
        <v>71</v>
      </c>
      <c r="E221">
        <v>1720</v>
      </c>
      <c r="F221">
        <v>1550</v>
      </c>
      <c r="G221">
        <v>1770</v>
      </c>
      <c r="H221">
        <v>1810</v>
      </c>
      <c r="I221">
        <v>1500</v>
      </c>
      <c r="J221" s="23">
        <f t="shared" si="16"/>
        <v>1670</v>
      </c>
      <c r="K221" s="23">
        <f t="shared" si="17"/>
        <v>122.80065146407001</v>
      </c>
    </row>
    <row r="222" spans="1:11" x14ac:dyDescent="0.15">
      <c r="A222" t="s">
        <v>14</v>
      </c>
      <c r="B222">
        <v>5</v>
      </c>
      <c r="C222" t="s">
        <v>2</v>
      </c>
      <c r="D222" t="s">
        <v>71</v>
      </c>
      <c r="E222">
        <v>888</v>
      </c>
      <c r="F222">
        <v>949</v>
      </c>
      <c r="G222">
        <v>910</v>
      </c>
      <c r="H222">
        <v>953</v>
      </c>
      <c r="I222">
        <v>875</v>
      </c>
      <c r="J222" s="23">
        <f t="shared" si="16"/>
        <v>915</v>
      </c>
      <c r="K222" s="23">
        <f t="shared" si="17"/>
        <v>31.476975712415573</v>
      </c>
    </row>
    <row r="223" spans="1:11" x14ac:dyDescent="0.15">
      <c r="A223" t="s">
        <v>14</v>
      </c>
      <c r="B223">
        <v>6</v>
      </c>
      <c r="C223" t="s">
        <v>2</v>
      </c>
      <c r="D223" t="s">
        <v>71</v>
      </c>
      <c r="E223">
        <v>1180</v>
      </c>
      <c r="F223">
        <v>1170</v>
      </c>
      <c r="G223">
        <v>1500</v>
      </c>
      <c r="H223">
        <v>1220</v>
      </c>
      <c r="I223">
        <v>1180</v>
      </c>
      <c r="J223" s="23">
        <f t="shared" si="16"/>
        <v>1250</v>
      </c>
      <c r="K223" s="23">
        <f t="shared" si="17"/>
        <v>126.17448236470004</v>
      </c>
    </row>
    <row r="224" spans="1:11" x14ac:dyDescent="0.15">
      <c r="A224" t="s">
        <v>14</v>
      </c>
      <c r="B224">
        <v>7</v>
      </c>
      <c r="C224" t="s">
        <v>2</v>
      </c>
      <c r="D224" t="s">
        <v>71</v>
      </c>
      <c r="E224">
        <v>1060</v>
      </c>
      <c r="F224">
        <v>1020</v>
      </c>
      <c r="G224">
        <v>1050</v>
      </c>
      <c r="H224">
        <v>1160</v>
      </c>
      <c r="I224">
        <v>1200</v>
      </c>
      <c r="J224" s="23">
        <f t="shared" si="16"/>
        <v>1098</v>
      </c>
      <c r="K224" s="23">
        <f t="shared" si="17"/>
        <v>69.397406291589888</v>
      </c>
    </row>
    <row r="225" spans="1:11" x14ac:dyDescent="0.15">
      <c r="A225" t="s">
        <v>14</v>
      </c>
      <c r="B225">
        <v>8</v>
      </c>
      <c r="C225" t="s">
        <v>2</v>
      </c>
      <c r="D225" t="s">
        <v>71</v>
      </c>
      <c r="E225">
        <v>1130</v>
      </c>
      <c r="F225">
        <v>771</v>
      </c>
      <c r="G225">
        <v>958</v>
      </c>
      <c r="H225">
        <v>883</v>
      </c>
      <c r="I225">
        <v>924</v>
      </c>
      <c r="J225" s="23">
        <f t="shared" si="16"/>
        <v>933.2</v>
      </c>
      <c r="K225" s="23">
        <f t="shared" si="17"/>
        <v>116.84074631736995</v>
      </c>
    </row>
    <row r="226" spans="1:11" x14ac:dyDescent="0.15">
      <c r="A226" t="s">
        <v>14</v>
      </c>
      <c r="B226">
        <v>9</v>
      </c>
      <c r="C226" t="s">
        <v>2</v>
      </c>
      <c r="D226" t="s">
        <v>71</v>
      </c>
      <c r="E226">
        <v>903</v>
      </c>
      <c r="F226">
        <v>691</v>
      </c>
      <c r="G226">
        <v>943</v>
      </c>
      <c r="H226">
        <v>827</v>
      </c>
      <c r="I226">
        <v>767</v>
      </c>
      <c r="J226" s="23">
        <f t="shared" si="16"/>
        <v>826.2</v>
      </c>
      <c r="K226" s="23">
        <f t="shared" si="17"/>
        <v>90.911825413419123</v>
      </c>
    </row>
    <row r="227" spans="1:11" x14ac:dyDescent="0.15">
      <c r="A227" t="s">
        <v>20</v>
      </c>
      <c r="B227">
        <v>-3</v>
      </c>
      <c r="C227" t="s">
        <v>4</v>
      </c>
      <c r="D227" t="s">
        <v>71</v>
      </c>
      <c r="E227">
        <v>1610</v>
      </c>
      <c r="F227">
        <v>1300</v>
      </c>
      <c r="G227">
        <v>1370</v>
      </c>
      <c r="H227">
        <v>1480</v>
      </c>
      <c r="I227">
        <v>1360</v>
      </c>
      <c r="J227" s="23">
        <f t="shared" si="16"/>
        <v>1424</v>
      </c>
      <c r="K227" s="23">
        <f t="shared" si="17"/>
        <v>109.65400129498239</v>
      </c>
    </row>
    <row r="228" spans="1:11" x14ac:dyDescent="0.15">
      <c r="A228" t="s">
        <v>20</v>
      </c>
      <c r="B228">
        <v>-2</v>
      </c>
      <c r="C228" t="s">
        <v>4</v>
      </c>
      <c r="D228" t="s">
        <v>88</v>
      </c>
      <c r="E228">
        <v>1040</v>
      </c>
      <c r="F228">
        <v>1250</v>
      </c>
      <c r="G228">
        <v>1200</v>
      </c>
      <c r="H228">
        <v>1310</v>
      </c>
      <c r="I228">
        <v>1190</v>
      </c>
      <c r="J228" s="23">
        <f t="shared" si="16"/>
        <v>1198</v>
      </c>
      <c r="K228" s="23">
        <f t="shared" si="17"/>
        <v>89.755222689267498</v>
      </c>
    </row>
    <row r="229" spans="1:11" x14ac:dyDescent="0.15">
      <c r="A229" t="s">
        <v>20</v>
      </c>
      <c r="B229">
        <v>-1</v>
      </c>
      <c r="C229" t="s">
        <v>4</v>
      </c>
      <c r="D229" t="s">
        <v>71</v>
      </c>
      <c r="E229">
        <v>1570</v>
      </c>
      <c r="F229">
        <v>1620</v>
      </c>
      <c r="G229">
        <v>1590</v>
      </c>
      <c r="H229">
        <v>1570</v>
      </c>
      <c r="I229">
        <v>1610</v>
      </c>
      <c r="J229" s="23">
        <f t="shared" si="16"/>
        <v>1592</v>
      </c>
      <c r="K229" s="23">
        <f t="shared" si="17"/>
        <v>20.396078054371138</v>
      </c>
    </row>
    <row r="230" spans="1:11" x14ac:dyDescent="0.15">
      <c r="A230" t="s">
        <v>20</v>
      </c>
      <c r="B230">
        <v>0</v>
      </c>
      <c r="C230" t="s">
        <v>4</v>
      </c>
      <c r="D230" t="s">
        <v>71</v>
      </c>
      <c r="E230">
        <v>1630</v>
      </c>
      <c r="F230">
        <v>1530</v>
      </c>
      <c r="G230">
        <v>1270</v>
      </c>
      <c r="H230">
        <v>1540</v>
      </c>
      <c r="I230">
        <v>1490</v>
      </c>
      <c r="J230" s="23">
        <f t="shared" si="16"/>
        <v>1492</v>
      </c>
      <c r="K230" s="23">
        <f t="shared" si="17"/>
        <v>120.06664815842908</v>
      </c>
    </row>
    <row r="231" spans="1:11" x14ac:dyDescent="0.15">
      <c r="A231" t="s">
        <v>20</v>
      </c>
      <c r="B231">
        <v>1</v>
      </c>
      <c r="C231" t="s">
        <v>4</v>
      </c>
      <c r="D231" t="s">
        <v>71</v>
      </c>
      <c r="E231">
        <v>1390</v>
      </c>
      <c r="F231">
        <v>1300</v>
      </c>
      <c r="G231">
        <v>1350</v>
      </c>
      <c r="H231">
        <v>1410</v>
      </c>
      <c r="I231">
        <v>1170</v>
      </c>
      <c r="J231" s="23">
        <f t="shared" si="16"/>
        <v>1324</v>
      </c>
      <c r="K231" s="23">
        <f t="shared" si="17"/>
        <v>85.697141142514198</v>
      </c>
    </row>
    <row r="232" spans="1:11" x14ac:dyDescent="0.15">
      <c r="A232" t="s">
        <v>20</v>
      </c>
      <c r="B232">
        <v>2</v>
      </c>
      <c r="C232" t="s">
        <v>4</v>
      </c>
      <c r="D232" t="s">
        <v>71</v>
      </c>
      <c r="E232">
        <v>1400</v>
      </c>
      <c r="F232">
        <v>1260</v>
      </c>
      <c r="G232">
        <v>1320</v>
      </c>
      <c r="H232">
        <v>1490</v>
      </c>
      <c r="I232">
        <v>1460</v>
      </c>
      <c r="J232" s="23">
        <f t="shared" si="16"/>
        <v>1386</v>
      </c>
      <c r="K232" s="23">
        <f t="shared" si="17"/>
        <v>85.697141142514198</v>
      </c>
    </row>
    <row r="233" spans="1:11" x14ac:dyDescent="0.15">
      <c r="A233" t="s">
        <v>20</v>
      </c>
      <c r="B233">
        <v>3</v>
      </c>
      <c r="C233" t="s">
        <v>4</v>
      </c>
      <c r="D233" t="s">
        <v>71</v>
      </c>
      <c r="E233">
        <v>1670</v>
      </c>
      <c r="F233">
        <v>1580</v>
      </c>
      <c r="G233">
        <v>1510</v>
      </c>
      <c r="H233">
        <v>1820</v>
      </c>
      <c r="I233">
        <v>1580</v>
      </c>
      <c r="J233" s="23">
        <f t="shared" si="16"/>
        <v>1632</v>
      </c>
      <c r="K233" s="23">
        <f t="shared" si="17"/>
        <v>106.84568311354465</v>
      </c>
    </row>
    <row r="234" spans="1:11" x14ac:dyDescent="0.15">
      <c r="A234" t="s">
        <v>20</v>
      </c>
      <c r="B234">
        <v>4</v>
      </c>
      <c r="C234" t="s">
        <v>4</v>
      </c>
      <c r="D234" t="s">
        <v>71</v>
      </c>
      <c r="E234">
        <v>1600</v>
      </c>
      <c r="F234">
        <v>1350</v>
      </c>
      <c r="G234">
        <v>1280</v>
      </c>
      <c r="H234">
        <v>1400</v>
      </c>
      <c r="I234">
        <v>1480</v>
      </c>
      <c r="J234" s="23">
        <f t="shared" si="16"/>
        <v>1422</v>
      </c>
      <c r="K234" s="23">
        <f t="shared" si="17"/>
        <v>110.34491379306978</v>
      </c>
    </row>
    <row r="235" spans="1:11" x14ac:dyDescent="0.15">
      <c r="A235" t="s">
        <v>20</v>
      </c>
      <c r="B235">
        <v>5</v>
      </c>
      <c r="C235" t="s">
        <v>4</v>
      </c>
      <c r="D235" t="s">
        <v>71</v>
      </c>
      <c r="E235">
        <v>1670</v>
      </c>
      <c r="F235">
        <v>1870</v>
      </c>
      <c r="G235">
        <v>1820</v>
      </c>
      <c r="H235">
        <v>1730</v>
      </c>
      <c r="I235">
        <v>1970</v>
      </c>
      <c r="J235" s="23">
        <f t="shared" ref="J235:J266" si="18">AVERAGE(E235:I235)</f>
        <v>1812</v>
      </c>
      <c r="K235" s="23">
        <f t="shared" ref="K235:K271" si="19">_xlfn.STDEV.P(E235:I235)</f>
        <v>105.14751542475932</v>
      </c>
    </row>
    <row r="236" spans="1:11" x14ac:dyDescent="0.15">
      <c r="A236" t="s">
        <v>20</v>
      </c>
      <c r="B236">
        <v>6</v>
      </c>
      <c r="C236" t="s">
        <v>4</v>
      </c>
      <c r="D236" t="s">
        <v>71</v>
      </c>
      <c r="E236">
        <v>2080</v>
      </c>
      <c r="F236">
        <v>2150</v>
      </c>
      <c r="G236">
        <v>2100</v>
      </c>
      <c r="H236">
        <v>1940</v>
      </c>
      <c r="I236">
        <v>1950</v>
      </c>
      <c r="J236" s="23">
        <f t="shared" si="18"/>
        <v>2044</v>
      </c>
      <c r="K236" s="23">
        <f t="shared" si="19"/>
        <v>84.047605557802783</v>
      </c>
    </row>
    <row r="237" spans="1:11" x14ac:dyDescent="0.15">
      <c r="A237" t="s">
        <v>20</v>
      </c>
      <c r="B237">
        <v>7</v>
      </c>
      <c r="C237" t="s">
        <v>4</v>
      </c>
      <c r="D237" t="s">
        <v>71</v>
      </c>
      <c r="E237">
        <v>716</v>
      </c>
      <c r="F237">
        <v>908</v>
      </c>
      <c r="G237">
        <v>844</v>
      </c>
      <c r="H237">
        <v>755</v>
      </c>
      <c r="I237">
        <v>745</v>
      </c>
      <c r="J237" s="23">
        <f t="shared" si="18"/>
        <v>793.6</v>
      </c>
      <c r="K237" s="23">
        <f t="shared" si="19"/>
        <v>71.415964601761132</v>
      </c>
    </row>
    <row r="238" spans="1:11" x14ac:dyDescent="0.15">
      <c r="A238" t="s">
        <v>20</v>
      </c>
      <c r="B238">
        <v>8</v>
      </c>
      <c r="C238" t="s">
        <v>4</v>
      </c>
      <c r="D238" t="s">
        <v>71</v>
      </c>
      <c r="E238">
        <v>1020</v>
      </c>
      <c r="F238">
        <v>1030</v>
      </c>
      <c r="G238">
        <v>1210</v>
      </c>
      <c r="H238">
        <v>980</v>
      </c>
      <c r="I238">
        <v>981</v>
      </c>
      <c r="J238" s="23">
        <f t="shared" si="18"/>
        <v>1044.2</v>
      </c>
      <c r="K238" s="23">
        <f t="shared" si="19"/>
        <v>85.314477083318053</v>
      </c>
    </row>
    <row r="239" spans="1:11" x14ac:dyDescent="0.15">
      <c r="A239" t="s">
        <v>20</v>
      </c>
      <c r="B239">
        <v>9</v>
      </c>
      <c r="C239" t="s">
        <v>4</v>
      </c>
      <c r="D239" t="s">
        <v>71</v>
      </c>
      <c r="E239">
        <v>906</v>
      </c>
      <c r="F239">
        <v>1170</v>
      </c>
      <c r="G239">
        <v>815</v>
      </c>
      <c r="H239">
        <v>782</v>
      </c>
      <c r="I239">
        <v>916</v>
      </c>
      <c r="J239" s="23">
        <f t="shared" si="18"/>
        <v>917.8</v>
      </c>
      <c r="K239" s="23">
        <f t="shared" si="19"/>
        <v>136.20337734432286</v>
      </c>
    </row>
    <row r="240" spans="1:11" x14ac:dyDescent="0.15">
      <c r="A240" t="s">
        <v>19</v>
      </c>
      <c r="B240">
        <v>-3</v>
      </c>
      <c r="C240" t="s">
        <v>4</v>
      </c>
      <c r="D240" t="s">
        <v>71</v>
      </c>
      <c r="E240">
        <v>1650</v>
      </c>
      <c r="F240">
        <v>1530</v>
      </c>
      <c r="G240">
        <v>1460</v>
      </c>
      <c r="H240">
        <v>1480</v>
      </c>
      <c r="I240">
        <v>1900</v>
      </c>
      <c r="J240" s="23">
        <f t="shared" si="18"/>
        <v>1604</v>
      </c>
      <c r="K240" s="23">
        <f t="shared" si="19"/>
        <v>162.06171663906315</v>
      </c>
    </row>
    <row r="241" spans="1:11" x14ac:dyDescent="0.15">
      <c r="A241" t="s">
        <v>19</v>
      </c>
      <c r="B241">
        <v>-2</v>
      </c>
      <c r="C241" t="s">
        <v>4</v>
      </c>
      <c r="D241" t="s">
        <v>71</v>
      </c>
      <c r="E241">
        <v>2100</v>
      </c>
      <c r="F241">
        <v>2050</v>
      </c>
      <c r="G241">
        <v>2120</v>
      </c>
      <c r="H241">
        <v>1860</v>
      </c>
      <c r="I241">
        <v>1920</v>
      </c>
      <c r="J241" s="23">
        <f t="shared" si="18"/>
        <v>2010</v>
      </c>
      <c r="K241" s="23">
        <f t="shared" si="19"/>
        <v>102.37187113655781</v>
      </c>
    </row>
    <row r="242" spans="1:11" x14ac:dyDescent="0.15">
      <c r="A242" t="s">
        <v>19</v>
      </c>
      <c r="B242">
        <v>-1</v>
      </c>
      <c r="C242" t="s">
        <v>4</v>
      </c>
      <c r="D242" t="s">
        <v>71</v>
      </c>
      <c r="E242">
        <v>950</v>
      </c>
      <c r="F242">
        <v>955</v>
      </c>
      <c r="G242">
        <v>1020</v>
      </c>
      <c r="H242">
        <v>848</v>
      </c>
      <c r="I242">
        <v>934</v>
      </c>
      <c r="J242" s="23">
        <f t="shared" si="18"/>
        <v>941.4</v>
      </c>
      <c r="K242" s="23">
        <f t="shared" si="19"/>
        <v>55.163756217284551</v>
      </c>
    </row>
    <row r="243" spans="1:11" x14ac:dyDescent="0.15">
      <c r="A243" t="s">
        <v>19</v>
      </c>
      <c r="B243">
        <v>0</v>
      </c>
      <c r="C243" t="s">
        <v>4</v>
      </c>
      <c r="D243" t="s">
        <v>71</v>
      </c>
      <c r="E243">
        <v>1790</v>
      </c>
      <c r="F243">
        <v>1680</v>
      </c>
      <c r="G243">
        <v>1600</v>
      </c>
      <c r="H243">
        <v>1640</v>
      </c>
      <c r="I243">
        <v>1700</v>
      </c>
      <c r="J243" s="23">
        <f t="shared" si="18"/>
        <v>1682</v>
      </c>
      <c r="K243" s="23">
        <f t="shared" si="19"/>
        <v>64</v>
      </c>
    </row>
    <row r="244" spans="1:11" x14ac:dyDescent="0.15">
      <c r="A244" t="s">
        <v>19</v>
      </c>
      <c r="B244">
        <v>1</v>
      </c>
      <c r="C244" t="s">
        <v>4</v>
      </c>
      <c r="D244" t="s">
        <v>71</v>
      </c>
      <c r="E244">
        <v>1540</v>
      </c>
      <c r="F244">
        <v>1620</v>
      </c>
      <c r="G244">
        <v>1670</v>
      </c>
      <c r="H244">
        <v>1550</v>
      </c>
      <c r="I244">
        <v>1490</v>
      </c>
      <c r="J244" s="23">
        <f t="shared" si="18"/>
        <v>1574</v>
      </c>
      <c r="K244" s="23">
        <f t="shared" si="19"/>
        <v>63.435006108614822</v>
      </c>
    </row>
    <row r="245" spans="1:11" x14ac:dyDescent="0.15">
      <c r="A245" t="s">
        <v>19</v>
      </c>
      <c r="B245">
        <v>2</v>
      </c>
      <c r="C245" t="s">
        <v>4</v>
      </c>
      <c r="D245" t="s">
        <v>71</v>
      </c>
      <c r="E245">
        <v>1460</v>
      </c>
      <c r="F245">
        <v>1480</v>
      </c>
      <c r="G245">
        <v>1620</v>
      </c>
      <c r="H245">
        <v>1550</v>
      </c>
      <c r="I245">
        <v>1380</v>
      </c>
      <c r="J245" s="23">
        <f t="shared" si="18"/>
        <v>1498</v>
      </c>
      <c r="K245" s="23">
        <f t="shared" si="19"/>
        <v>81.584312217484552</v>
      </c>
    </row>
    <row r="246" spans="1:11" x14ac:dyDescent="0.15">
      <c r="A246" t="s">
        <v>19</v>
      </c>
      <c r="B246">
        <v>3</v>
      </c>
      <c r="C246" t="s">
        <v>4</v>
      </c>
      <c r="D246" t="s">
        <v>71</v>
      </c>
      <c r="E246">
        <v>1810</v>
      </c>
      <c r="F246">
        <v>2040</v>
      </c>
      <c r="G246">
        <v>1900</v>
      </c>
      <c r="H246">
        <v>1750</v>
      </c>
      <c r="I246">
        <v>1870</v>
      </c>
      <c r="J246" s="23">
        <f t="shared" si="18"/>
        <v>1874</v>
      </c>
      <c r="K246" s="23">
        <f t="shared" si="19"/>
        <v>97.693397934558504</v>
      </c>
    </row>
    <row r="247" spans="1:11" x14ac:dyDescent="0.15">
      <c r="A247" t="s">
        <v>19</v>
      </c>
      <c r="B247">
        <v>4</v>
      </c>
      <c r="C247" t="s">
        <v>4</v>
      </c>
      <c r="D247" t="s">
        <v>71</v>
      </c>
      <c r="E247">
        <v>1890</v>
      </c>
      <c r="F247">
        <v>1930</v>
      </c>
      <c r="G247">
        <v>1770</v>
      </c>
      <c r="H247">
        <v>1650</v>
      </c>
      <c r="I247">
        <v>1490</v>
      </c>
      <c r="J247" s="23">
        <f t="shared" si="18"/>
        <v>1746</v>
      </c>
      <c r="K247" s="23">
        <f t="shared" si="19"/>
        <v>161.19553343687909</v>
      </c>
    </row>
    <row r="248" spans="1:11" x14ac:dyDescent="0.15">
      <c r="A248" t="s">
        <v>19</v>
      </c>
      <c r="B248">
        <v>5</v>
      </c>
      <c r="C248" t="s">
        <v>4</v>
      </c>
      <c r="D248" t="s">
        <v>71</v>
      </c>
      <c r="E248">
        <v>909</v>
      </c>
      <c r="F248">
        <v>720</v>
      </c>
      <c r="G248">
        <v>918</v>
      </c>
      <c r="H248">
        <v>852</v>
      </c>
      <c r="I248">
        <v>822</v>
      </c>
      <c r="J248" s="23">
        <f t="shared" si="18"/>
        <v>844.2</v>
      </c>
      <c r="K248" s="23">
        <f t="shared" si="19"/>
        <v>71.588825943718348</v>
      </c>
    </row>
    <row r="249" spans="1:11" x14ac:dyDescent="0.15">
      <c r="A249" t="s">
        <v>19</v>
      </c>
      <c r="B249">
        <v>6</v>
      </c>
      <c r="C249" t="s">
        <v>4</v>
      </c>
      <c r="D249" t="s">
        <v>71</v>
      </c>
      <c r="E249">
        <v>1540</v>
      </c>
      <c r="F249">
        <v>1400</v>
      </c>
      <c r="G249">
        <v>1270</v>
      </c>
      <c r="H249">
        <v>1410</v>
      </c>
      <c r="I249">
        <v>1370</v>
      </c>
      <c r="J249" s="23">
        <f t="shared" si="18"/>
        <v>1398</v>
      </c>
      <c r="K249" s="23">
        <f t="shared" si="19"/>
        <v>86.579443287653447</v>
      </c>
    </row>
    <row r="250" spans="1:11" x14ac:dyDescent="0.15">
      <c r="A250" t="s">
        <v>19</v>
      </c>
      <c r="B250">
        <v>7</v>
      </c>
      <c r="C250" t="s">
        <v>4</v>
      </c>
      <c r="D250" t="s">
        <v>71</v>
      </c>
      <c r="E250">
        <v>797</v>
      </c>
      <c r="F250">
        <v>907</v>
      </c>
      <c r="G250">
        <v>917</v>
      </c>
      <c r="H250">
        <v>857</v>
      </c>
      <c r="I250">
        <v>884</v>
      </c>
      <c r="J250" s="23">
        <f t="shared" si="18"/>
        <v>872.4</v>
      </c>
      <c r="K250" s="23">
        <f t="shared" si="19"/>
        <v>42.995813749712894</v>
      </c>
    </row>
    <row r="251" spans="1:11" x14ac:dyDescent="0.15">
      <c r="A251" t="s">
        <v>19</v>
      </c>
      <c r="B251">
        <v>8</v>
      </c>
      <c r="C251" t="s">
        <v>4</v>
      </c>
      <c r="D251" t="s">
        <v>71</v>
      </c>
      <c r="E251">
        <v>1560</v>
      </c>
      <c r="F251">
        <v>1390</v>
      </c>
      <c r="G251">
        <v>1170</v>
      </c>
      <c r="H251">
        <v>1010</v>
      </c>
      <c r="I251">
        <v>1080</v>
      </c>
      <c r="J251" s="23">
        <f t="shared" si="18"/>
        <v>1242</v>
      </c>
      <c r="K251" s="23">
        <f t="shared" si="19"/>
        <v>204.09801566894274</v>
      </c>
    </row>
    <row r="252" spans="1:11" x14ac:dyDescent="0.15">
      <c r="A252" t="s">
        <v>19</v>
      </c>
      <c r="B252">
        <v>9</v>
      </c>
      <c r="C252" t="s">
        <v>4</v>
      </c>
      <c r="D252" t="s">
        <v>71</v>
      </c>
      <c r="E252">
        <v>1170</v>
      </c>
      <c r="F252">
        <v>1230</v>
      </c>
      <c r="G252">
        <v>1280</v>
      </c>
      <c r="H252">
        <v>1230</v>
      </c>
      <c r="I252">
        <v>1240</v>
      </c>
      <c r="J252" s="23">
        <f t="shared" si="18"/>
        <v>1230</v>
      </c>
      <c r="K252" s="23">
        <f t="shared" si="19"/>
        <v>35.213633723318019</v>
      </c>
    </row>
    <row r="253" spans="1:11" x14ac:dyDescent="0.15">
      <c r="A253" t="s">
        <v>18</v>
      </c>
      <c r="B253">
        <v>-3</v>
      </c>
      <c r="C253" t="s">
        <v>4</v>
      </c>
      <c r="D253" t="s">
        <v>71</v>
      </c>
      <c r="E253">
        <v>1390</v>
      </c>
      <c r="F253">
        <v>1530</v>
      </c>
      <c r="G253">
        <v>1460</v>
      </c>
      <c r="H253">
        <v>1290</v>
      </c>
      <c r="I253">
        <v>1160</v>
      </c>
      <c r="J253" s="23">
        <f t="shared" si="18"/>
        <v>1366</v>
      </c>
      <c r="K253" s="23">
        <f t="shared" si="19"/>
        <v>130.01538370516005</v>
      </c>
    </row>
    <row r="254" spans="1:11" x14ac:dyDescent="0.15">
      <c r="A254" t="s">
        <v>18</v>
      </c>
      <c r="B254">
        <v>-2</v>
      </c>
      <c r="C254" t="s">
        <v>4</v>
      </c>
      <c r="D254" t="s">
        <v>71</v>
      </c>
      <c r="E254">
        <v>1970</v>
      </c>
      <c r="F254">
        <v>1950</v>
      </c>
      <c r="G254">
        <v>2009.9999999999998</v>
      </c>
      <c r="H254">
        <v>1990</v>
      </c>
      <c r="I254">
        <v>1840</v>
      </c>
      <c r="J254" s="23">
        <f t="shared" si="18"/>
        <v>1952</v>
      </c>
      <c r="K254" s="23">
        <f t="shared" si="19"/>
        <v>59.464274989273981</v>
      </c>
    </row>
    <row r="255" spans="1:11" x14ac:dyDescent="0.15">
      <c r="A255" t="s">
        <v>18</v>
      </c>
      <c r="B255">
        <v>-1</v>
      </c>
      <c r="C255" t="s">
        <v>4</v>
      </c>
      <c r="D255" t="s">
        <v>71</v>
      </c>
      <c r="E255">
        <v>1280</v>
      </c>
      <c r="F255">
        <v>1330</v>
      </c>
      <c r="G255">
        <v>1390</v>
      </c>
      <c r="H255">
        <v>1510</v>
      </c>
      <c r="I255">
        <v>1560</v>
      </c>
      <c r="J255" s="23">
        <f t="shared" si="18"/>
        <v>1414</v>
      </c>
      <c r="K255" s="23">
        <f t="shared" si="19"/>
        <v>105.94338110519222</v>
      </c>
    </row>
    <row r="256" spans="1:11" x14ac:dyDescent="0.15">
      <c r="A256" t="s">
        <v>18</v>
      </c>
      <c r="B256">
        <v>0</v>
      </c>
      <c r="C256" t="s">
        <v>4</v>
      </c>
      <c r="D256" t="s">
        <v>71</v>
      </c>
      <c r="E256">
        <v>1710</v>
      </c>
      <c r="F256">
        <v>1790</v>
      </c>
      <c r="G256">
        <v>1610</v>
      </c>
      <c r="H256">
        <v>1600</v>
      </c>
      <c r="I256">
        <v>1660</v>
      </c>
      <c r="J256" s="23">
        <f t="shared" si="18"/>
        <v>1674</v>
      </c>
      <c r="K256" s="23">
        <f t="shared" si="19"/>
        <v>70.028565600046392</v>
      </c>
    </row>
    <row r="257" spans="1:11" x14ac:dyDescent="0.15">
      <c r="A257" t="s">
        <v>18</v>
      </c>
      <c r="B257">
        <v>1</v>
      </c>
      <c r="C257" t="s">
        <v>4</v>
      </c>
      <c r="D257" t="s">
        <v>71</v>
      </c>
      <c r="E257">
        <v>1600</v>
      </c>
      <c r="F257">
        <v>1530</v>
      </c>
      <c r="G257">
        <v>1370</v>
      </c>
      <c r="H257">
        <v>1560</v>
      </c>
      <c r="I257">
        <v>1550</v>
      </c>
      <c r="J257" s="23">
        <f t="shared" si="18"/>
        <v>1522</v>
      </c>
      <c r="K257" s="23">
        <f t="shared" si="19"/>
        <v>79.347337699509495</v>
      </c>
    </row>
    <row r="258" spans="1:11" x14ac:dyDescent="0.15">
      <c r="A258" t="s">
        <v>18</v>
      </c>
      <c r="B258">
        <v>2</v>
      </c>
      <c r="C258" t="s">
        <v>90</v>
      </c>
      <c r="D258" t="s">
        <v>71</v>
      </c>
      <c r="E258">
        <v>1500</v>
      </c>
      <c r="F258">
        <v>1610</v>
      </c>
      <c r="G258">
        <v>1500</v>
      </c>
      <c r="H258">
        <v>1510</v>
      </c>
      <c r="I258">
        <v>1570</v>
      </c>
      <c r="J258" s="23">
        <f t="shared" si="18"/>
        <v>1538</v>
      </c>
      <c r="K258" s="23">
        <f t="shared" si="19"/>
        <v>44.45222154178574</v>
      </c>
    </row>
    <row r="259" spans="1:11" x14ac:dyDescent="0.15">
      <c r="A259" t="s">
        <v>18</v>
      </c>
      <c r="B259">
        <v>3</v>
      </c>
      <c r="C259" t="s">
        <v>4</v>
      </c>
      <c r="D259" t="s">
        <v>71</v>
      </c>
      <c r="E259">
        <v>1490</v>
      </c>
      <c r="F259">
        <v>1400</v>
      </c>
      <c r="G259">
        <v>1350</v>
      </c>
      <c r="H259">
        <v>1400</v>
      </c>
      <c r="I259">
        <v>1420</v>
      </c>
      <c r="J259" s="23">
        <f t="shared" si="18"/>
        <v>1412</v>
      </c>
      <c r="K259" s="23">
        <f t="shared" si="19"/>
        <v>45.343136195018538</v>
      </c>
    </row>
    <row r="260" spans="1:11" x14ac:dyDescent="0.15">
      <c r="A260" t="s">
        <v>18</v>
      </c>
      <c r="B260">
        <v>4</v>
      </c>
      <c r="C260" t="s">
        <v>4</v>
      </c>
      <c r="D260" t="s">
        <v>71</v>
      </c>
      <c r="E260">
        <v>1650</v>
      </c>
      <c r="F260">
        <v>1610</v>
      </c>
      <c r="G260">
        <v>1500</v>
      </c>
      <c r="H260">
        <v>1510</v>
      </c>
      <c r="I260">
        <v>1570</v>
      </c>
      <c r="J260" s="23">
        <f t="shared" si="18"/>
        <v>1568</v>
      </c>
      <c r="K260" s="23">
        <f t="shared" si="19"/>
        <v>57.410800377629293</v>
      </c>
    </row>
    <row r="261" spans="1:11" x14ac:dyDescent="0.15">
      <c r="A261" t="s">
        <v>18</v>
      </c>
      <c r="B261">
        <v>5</v>
      </c>
      <c r="C261" t="s">
        <v>4</v>
      </c>
      <c r="D261" t="s">
        <v>71</v>
      </c>
      <c r="E261">
        <v>1220</v>
      </c>
      <c r="F261">
        <v>1640</v>
      </c>
      <c r="G261">
        <v>1510</v>
      </c>
      <c r="H261">
        <v>1470</v>
      </c>
      <c r="I261">
        <v>1510</v>
      </c>
      <c r="J261" s="23">
        <f t="shared" si="18"/>
        <v>1470</v>
      </c>
      <c r="K261" s="23">
        <f t="shared" si="19"/>
        <v>137.5499909123952</v>
      </c>
    </row>
    <row r="262" spans="1:11" x14ac:dyDescent="0.15">
      <c r="A262" t="s">
        <v>18</v>
      </c>
      <c r="B262">
        <v>6</v>
      </c>
      <c r="C262" t="s">
        <v>4</v>
      </c>
      <c r="D262" t="s">
        <v>71</v>
      </c>
      <c r="E262">
        <v>2050</v>
      </c>
      <c r="F262">
        <v>1750</v>
      </c>
      <c r="G262">
        <v>1870</v>
      </c>
      <c r="H262">
        <v>1720</v>
      </c>
      <c r="I262">
        <v>1560</v>
      </c>
      <c r="J262" s="23">
        <f t="shared" si="18"/>
        <v>1790</v>
      </c>
      <c r="K262" s="23">
        <f t="shared" si="19"/>
        <v>163.34013591276334</v>
      </c>
    </row>
    <row r="263" spans="1:11" x14ac:dyDescent="0.15">
      <c r="A263" t="s">
        <v>18</v>
      </c>
      <c r="B263">
        <v>7</v>
      </c>
      <c r="C263" t="s">
        <v>4</v>
      </c>
      <c r="D263" t="s">
        <v>71</v>
      </c>
      <c r="E263">
        <v>1020</v>
      </c>
      <c r="F263">
        <v>1160</v>
      </c>
      <c r="G263">
        <v>1100</v>
      </c>
      <c r="H263">
        <v>1170</v>
      </c>
      <c r="I263">
        <v>1160</v>
      </c>
      <c r="J263" s="23">
        <f t="shared" si="18"/>
        <v>1122</v>
      </c>
      <c r="K263" s="23">
        <f t="shared" si="19"/>
        <v>56.709787515031302</v>
      </c>
    </row>
    <row r="264" spans="1:11" x14ac:dyDescent="0.15">
      <c r="A264" t="s">
        <v>18</v>
      </c>
      <c r="B264">
        <v>8</v>
      </c>
      <c r="C264" t="s">
        <v>4</v>
      </c>
      <c r="D264" t="s">
        <v>71</v>
      </c>
      <c r="E264">
        <v>930</v>
      </c>
      <c r="F264">
        <v>943</v>
      </c>
      <c r="G264">
        <v>980</v>
      </c>
      <c r="H264">
        <v>1030</v>
      </c>
      <c r="I264">
        <v>920</v>
      </c>
      <c r="J264" s="23">
        <f t="shared" si="18"/>
        <v>960.6</v>
      </c>
      <c r="K264" s="23">
        <f t="shared" si="19"/>
        <v>40.217409165683463</v>
      </c>
    </row>
    <row r="265" spans="1:11" x14ac:dyDescent="0.15">
      <c r="A265" t="s">
        <v>97</v>
      </c>
      <c r="B265">
        <v>9</v>
      </c>
      <c r="C265" t="s">
        <v>4</v>
      </c>
      <c r="D265" t="s">
        <v>71</v>
      </c>
      <c r="E265">
        <v>903</v>
      </c>
      <c r="F265">
        <v>916</v>
      </c>
      <c r="G265">
        <v>924</v>
      </c>
      <c r="H265">
        <v>1110</v>
      </c>
      <c r="I265">
        <v>891</v>
      </c>
      <c r="J265" s="23">
        <f t="shared" si="18"/>
        <v>948.8</v>
      </c>
      <c r="K265" s="23">
        <f t="shared" si="19"/>
        <v>81.381570395268241</v>
      </c>
    </row>
    <row r="266" spans="1:11" x14ac:dyDescent="0.15">
      <c r="A266" t="s">
        <v>10</v>
      </c>
      <c r="B266">
        <v>-3</v>
      </c>
      <c r="C266" t="s">
        <v>4</v>
      </c>
      <c r="D266" t="s">
        <v>71</v>
      </c>
      <c r="E266">
        <v>1530</v>
      </c>
      <c r="F266">
        <v>1520</v>
      </c>
      <c r="G266">
        <v>1600</v>
      </c>
      <c r="H266">
        <v>1430</v>
      </c>
      <c r="I266">
        <v>1610</v>
      </c>
      <c r="J266" s="23">
        <f t="shared" si="18"/>
        <v>1538</v>
      </c>
      <c r="K266" s="23">
        <f t="shared" si="19"/>
        <v>64.930732322991702</v>
      </c>
    </row>
    <row r="267" spans="1:11" x14ac:dyDescent="0.15">
      <c r="A267" t="s">
        <v>98</v>
      </c>
      <c r="B267">
        <v>-2</v>
      </c>
      <c r="C267" t="s">
        <v>4</v>
      </c>
      <c r="D267" t="s">
        <v>71</v>
      </c>
      <c r="E267">
        <v>1370</v>
      </c>
      <c r="F267">
        <v>1400</v>
      </c>
      <c r="G267">
        <v>1330</v>
      </c>
      <c r="H267">
        <v>1460</v>
      </c>
      <c r="I267">
        <v>1410</v>
      </c>
      <c r="J267" s="23">
        <f t="shared" ref="J267:J271" si="20">AVERAGE(E267:I267)</f>
        <v>1394</v>
      </c>
      <c r="K267" s="23">
        <f t="shared" si="19"/>
        <v>43.174066289845804</v>
      </c>
    </row>
    <row r="268" spans="1:11" x14ac:dyDescent="0.15">
      <c r="A268" t="s">
        <v>10</v>
      </c>
      <c r="B268">
        <v>-1</v>
      </c>
      <c r="C268" t="s">
        <v>4</v>
      </c>
      <c r="D268" t="s">
        <v>71</v>
      </c>
      <c r="E268">
        <v>1630</v>
      </c>
      <c r="F268">
        <v>1490</v>
      </c>
      <c r="G268">
        <v>1460</v>
      </c>
      <c r="H268">
        <v>1480</v>
      </c>
      <c r="I268">
        <v>1440</v>
      </c>
      <c r="J268" s="23">
        <f t="shared" si="20"/>
        <v>1500</v>
      </c>
      <c r="K268" s="23">
        <f t="shared" si="19"/>
        <v>67.230945255886439</v>
      </c>
    </row>
    <row r="269" spans="1:11" x14ac:dyDescent="0.15">
      <c r="A269" t="s">
        <v>94</v>
      </c>
      <c r="B269">
        <v>4</v>
      </c>
      <c r="C269" t="s">
        <v>1</v>
      </c>
      <c r="D269" t="s">
        <v>71</v>
      </c>
      <c r="E269">
        <v>1300</v>
      </c>
      <c r="F269">
        <v>1190</v>
      </c>
      <c r="G269">
        <v>1350</v>
      </c>
      <c r="H269">
        <v>1340</v>
      </c>
      <c r="I269">
        <v>1270</v>
      </c>
      <c r="J269" s="23">
        <f t="shared" si="20"/>
        <v>1290</v>
      </c>
      <c r="K269" s="23">
        <f t="shared" si="19"/>
        <v>57.619441163551734</v>
      </c>
    </row>
    <row r="270" spans="1:11" x14ac:dyDescent="0.15">
      <c r="A270" t="s">
        <v>93</v>
      </c>
      <c r="B270">
        <v>5</v>
      </c>
      <c r="C270" t="s">
        <v>1</v>
      </c>
      <c r="D270" t="s">
        <v>82</v>
      </c>
      <c r="E270">
        <v>1590</v>
      </c>
      <c r="F270">
        <v>1690</v>
      </c>
      <c r="G270">
        <v>1470</v>
      </c>
      <c r="H270">
        <v>1710</v>
      </c>
      <c r="I270">
        <v>1650</v>
      </c>
      <c r="J270" s="23">
        <f t="shared" si="20"/>
        <v>1622</v>
      </c>
      <c r="K270" s="23">
        <f t="shared" si="19"/>
        <v>86.348132579691608</v>
      </c>
    </row>
    <row r="271" spans="1:11" x14ac:dyDescent="0.15">
      <c r="A271" t="s">
        <v>96</v>
      </c>
      <c r="B271">
        <v>9</v>
      </c>
      <c r="C271" t="s">
        <v>4</v>
      </c>
      <c r="D271" t="s">
        <v>71</v>
      </c>
      <c r="E271">
        <v>1100</v>
      </c>
      <c r="F271">
        <v>996</v>
      </c>
      <c r="G271">
        <v>972</v>
      </c>
      <c r="H271">
        <v>1040</v>
      </c>
      <c r="I271">
        <v>1100</v>
      </c>
      <c r="J271" s="23">
        <f t="shared" si="20"/>
        <v>1041.5999999999999</v>
      </c>
      <c r="K271" s="23">
        <f t="shared" si="19"/>
        <v>52.435102746156602</v>
      </c>
    </row>
    <row r="272" spans="1:11" x14ac:dyDescent="0.15">
      <c r="J272" s="13">
        <f>MAX(J$139:J$271)</f>
        <v>2230</v>
      </c>
    </row>
    <row r="273" spans="10:10" x14ac:dyDescent="0.15">
      <c r="J273" s="13">
        <f>MIN(J$139:J$271)</f>
        <v>733.8</v>
      </c>
    </row>
  </sheetData>
  <sortState ref="A1:K266">
    <sortCondition descending="1" ref="D1:D266"/>
    <sortCondition ref="A1:A266"/>
    <sortCondition ref="B1:B266"/>
  </sortState>
  <phoneticPr fontId="1"/>
  <conditionalFormatting sqref="AA4">
    <cfRule type="cellIs" dxfId="47" priority="31" operator="greaterThanOrEqual">
      <formula>$AE$14</formula>
    </cfRule>
    <cfRule type="cellIs" dxfId="46" priority="32" operator="between">
      <formula>$AE$15</formula>
      <formula>$AE$14</formula>
    </cfRule>
    <cfRule type="cellIs" dxfId="45" priority="33" operator="between">
      <formula>$AE$16</formula>
      <formula>$AE$15</formula>
    </cfRule>
    <cfRule type="cellIs" dxfId="44" priority="34" operator="between">
      <formula>$AE$17</formula>
      <formula>$AE$16</formula>
    </cfRule>
    <cfRule type="cellIs" dxfId="43" priority="35" operator="between">
      <formula>$AE$18</formula>
      <formula>$AE$17</formula>
    </cfRule>
    <cfRule type="cellIs" dxfId="42" priority="36" operator="lessThan">
      <formula>$AE$18</formula>
    </cfRule>
  </conditionalFormatting>
  <conditionalFormatting sqref="AB4">
    <cfRule type="cellIs" dxfId="41" priority="25" operator="greaterThanOrEqual">
      <formula>$AE$14</formula>
    </cfRule>
    <cfRule type="cellIs" dxfId="40" priority="26" operator="between">
      <formula>$AE$15</formula>
      <formula>$AE$14</formula>
    </cfRule>
    <cfRule type="cellIs" dxfId="39" priority="27" operator="between">
      <formula>$AE$16</formula>
      <formula>$AE$15</formula>
    </cfRule>
    <cfRule type="cellIs" dxfId="38" priority="28" operator="between">
      <formula>$AE$17</formula>
      <formula>$AE$16</formula>
    </cfRule>
    <cfRule type="cellIs" dxfId="37" priority="29" operator="between">
      <formula>$AE$18</formula>
      <formula>$AE$17</formula>
    </cfRule>
    <cfRule type="cellIs" dxfId="36" priority="30" operator="lessThan">
      <formula>$AE$18</formula>
    </cfRule>
  </conditionalFormatting>
  <conditionalFormatting sqref="Z5:AB6">
    <cfRule type="cellIs" dxfId="35" priority="19" operator="greaterThanOrEqual">
      <formula>$AE$14</formula>
    </cfRule>
    <cfRule type="cellIs" dxfId="34" priority="20" operator="between">
      <formula>$AE$15</formula>
      <formula>$AE$14</formula>
    </cfRule>
    <cfRule type="cellIs" dxfId="33" priority="21" operator="between">
      <formula>$AE$16</formula>
      <formula>$AE$15</formula>
    </cfRule>
    <cfRule type="cellIs" dxfId="32" priority="22" operator="between">
      <formula>$AE$17</formula>
      <formula>$AE$16</formula>
    </cfRule>
    <cfRule type="cellIs" dxfId="31" priority="23" operator="between">
      <formula>$AE$18</formula>
      <formula>$AE$17</formula>
    </cfRule>
    <cfRule type="cellIs" dxfId="30" priority="24" operator="lessThan">
      <formula>$AE$18</formula>
    </cfRule>
  </conditionalFormatting>
  <conditionalFormatting sqref="N15:Z20 Y9:AB9 U10:AB10 T13:Z13 Q14:Z14 N21:P21 U21:V21 Z21 U11:Z12">
    <cfRule type="cellIs" dxfId="29" priority="13" operator="greaterThanOrEqual">
      <formula>$AE$14</formula>
    </cfRule>
    <cfRule type="cellIs" dxfId="28" priority="14" operator="between">
      <formula>$AE$15</formula>
      <formula>$AE$14</formula>
    </cfRule>
    <cfRule type="cellIs" dxfId="27" priority="15" operator="between">
      <formula>$AE$16</formula>
      <formula>$AE$15</formula>
    </cfRule>
    <cfRule type="cellIs" dxfId="26" priority="16" operator="between">
      <formula>$AE$17</formula>
      <formula>$AE$16</formula>
    </cfRule>
    <cfRule type="cellIs" dxfId="25" priority="17" operator="between">
      <formula>$AE$18</formula>
      <formula>$AE$17</formula>
    </cfRule>
    <cfRule type="cellIs" dxfId="24" priority="18" operator="lessThan">
      <formula>$AE$18</formula>
    </cfRule>
  </conditionalFormatting>
  <conditionalFormatting sqref="Z140:AB142">
    <cfRule type="cellIs" dxfId="23" priority="7" operator="greaterThanOrEqual">
      <formula>$AE$150</formula>
    </cfRule>
    <cfRule type="cellIs" dxfId="22" priority="8" operator="between">
      <formula>$AE$151</formula>
      <formula>$AE$150</formula>
    </cfRule>
    <cfRule type="cellIs" dxfId="21" priority="9" operator="between">
      <formula>$AE$152</formula>
      <formula>$AE$151</formula>
    </cfRule>
    <cfRule type="cellIs" dxfId="20" priority="10" operator="between">
      <formula>$AE$153</formula>
      <formula>$AE$152</formula>
    </cfRule>
    <cfRule type="cellIs" dxfId="19" priority="11" operator="between">
      <formula>$AE$154</formula>
      <formula>$AE$153</formula>
    </cfRule>
    <cfRule type="cellIs" dxfId="18" priority="12" operator="lessThan">
      <formula>$AE$154</formula>
    </cfRule>
  </conditionalFormatting>
  <conditionalFormatting sqref="N151:Z156 Y145:AB145 U146:AB146 T149:Z149 Q150:Z150 U147:Z148 N157:P157 Z157 U157:V157">
    <cfRule type="cellIs" dxfId="17" priority="1" operator="greaterThanOrEqual">
      <formula>$AE$150</formula>
    </cfRule>
    <cfRule type="cellIs" dxfId="16" priority="2" operator="between">
      <formula>$AE$151</formula>
      <formula>$AE$150</formula>
    </cfRule>
    <cfRule type="cellIs" dxfId="15" priority="3" operator="between">
      <formula>$AE$152</formula>
      <formula>$AE$151</formula>
    </cfRule>
    <cfRule type="cellIs" dxfId="14" priority="4" operator="between">
      <formula>$AE$153</formula>
      <formula>$AE$152</formula>
    </cfRule>
    <cfRule type="cellIs" dxfId="13" priority="5" operator="between">
      <formula>$AE$154</formula>
      <formula>$AE$153</formula>
    </cfRule>
    <cfRule type="cellIs" dxfId="12" priority="6" operator="lessThan">
      <formula>$AE$154</formula>
    </cfRule>
  </conditionalFormatting>
  <pageMargins left="0.7" right="0.7" top="0.75" bottom="0.75" header="0.3" footer="0.3"/>
  <pageSetup paperSize="9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/>
  </sheetViews>
  <sheetFormatPr defaultRowHeight="13.5" x14ac:dyDescent="0.15"/>
  <cols>
    <col min="13" max="13" width="3.125" customWidth="1"/>
    <col min="14" max="17" width="5.625" customWidth="1"/>
    <col min="18" max="18" width="3.125" customWidth="1"/>
  </cols>
  <sheetData>
    <row r="1" spans="1:20" x14ac:dyDescent="0.15">
      <c r="D1" t="s">
        <v>73</v>
      </c>
      <c r="E1" s="1">
        <v>1.03</v>
      </c>
      <c r="F1" s="1">
        <v>1.1100000000000001</v>
      </c>
      <c r="G1" s="1">
        <v>1</v>
      </c>
      <c r="H1" s="1">
        <v>1.01</v>
      </c>
      <c r="M1" t="s">
        <v>116</v>
      </c>
    </row>
    <row r="2" spans="1:20" ht="13.5" customHeight="1" x14ac:dyDescent="0.15">
      <c r="A2" s="4" t="s">
        <v>29</v>
      </c>
      <c r="B2" s="4" t="s">
        <v>29</v>
      </c>
      <c r="C2" s="4" t="s">
        <v>28</v>
      </c>
      <c r="D2" s="4" t="s">
        <v>30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N2" s="22" t="s">
        <v>70</v>
      </c>
      <c r="O2" s="11" t="s">
        <v>115</v>
      </c>
      <c r="S2" s="22" t="s">
        <v>69</v>
      </c>
    </row>
    <row r="3" spans="1:20" x14ac:dyDescent="0.15">
      <c r="A3">
        <v>0</v>
      </c>
      <c r="C3" t="s">
        <v>102</v>
      </c>
      <c r="D3" t="s">
        <v>106</v>
      </c>
      <c r="E3" s="1">
        <v>2.4</v>
      </c>
      <c r="F3" s="1">
        <v>2.85</v>
      </c>
      <c r="G3" s="1">
        <v>2.8</v>
      </c>
      <c r="H3" s="1">
        <v>2.8</v>
      </c>
      <c r="I3" s="1">
        <v>2.83</v>
      </c>
      <c r="J3" s="24">
        <f>AVERAGE(E3:I3)*$F$1</f>
        <v>3.0369600000000005</v>
      </c>
      <c r="K3" s="24">
        <f>_xlfn.STDEV.P(E3:I3)*$F$1</f>
        <v>0.18766551734402362</v>
      </c>
      <c r="M3">
        <v>0</v>
      </c>
      <c r="N3" s="16">
        <f t="shared" ref="N3:N19" si="0">$J3</f>
        <v>3.0369600000000005</v>
      </c>
      <c r="P3" s="11"/>
      <c r="Q3" s="1"/>
      <c r="R3">
        <v>0</v>
      </c>
    </row>
    <row r="4" spans="1:20" x14ac:dyDescent="0.15">
      <c r="A4">
        <v>5</v>
      </c>
      <c r="C4" t="s">
        <v>2</v>
      </c>
      <c r="D4" t="s">
        <v>72</v>
      </c>
      <c r="E4" s="1">
        <v>4.04</v>
      </c>
      <c r="F4" s="1">
        <v>4.03</v>
      </c>
      <c r="G4" s="1">
        <v>4.0599999999999996</v>
      </c>
      <c r="H4" s="1">
        <v>4.1500000000000004</v>
      </c>
      <c r="I4" s="1">
        <v>4.09</v>
      </c>
      <c r="J4" s="24">
        <f>AVERAGE(E4:I4)*$F$1</f>
        <v>4.5221400000000003</v>
      </c>
      <c r="K4" s="24">
        <f>_xlfn.STDEV.P(E4:I4)*$F$1</f>
        <v>4.7923213581728949E-2</v>
      </c>
      <c r="M4">
        <v>5</v>
      </c>
      <c r="N4" s="17">
        <f t="shared" si="0"/>
        <v>4.5221400000000003</v>
      </c>
      <c r="Q4" s="1"/>
      <c r="R4">
        <v>5</v>
      </c>
    </row>
    <row r="5" spans="1:20" x14ac:dyDescent="0.15">
      <c r="A5">
        <v>10</v>
      </c>
      <c r="C5" t="s">
        <v>108</v>
      </c>
      <c r="D5" t="s">
        <v>105</v>
      </c>
      <c r="E5" s="1">
        <v>4.8</v>
      </c>
      <c r="F5" s="1">
        <v>4.6100000000000003</v>
      </c>
      <c r="G5" s="1">
        <v>4.63</v>
      </c>
      <c r="H5" s="1">
        <v>4.75</v>
      </c>
      <c r="I5" s="1">
        <v>4.7</v>
      </c>
      <c r="J5" s="24">
        <f>AVERAGE(E5:I5)*$G$1</f>
        <v>4.6979999999999995</v>
      </c>
      <c r="K5" s="24">
        <f>_xlfn.STDEV.P(E5:I5)*$G$1</f>
        <v>7.1386273190298874E-2</v>
      </c>
      <c r="M5">
        <v>10</v>
      </c>
      <c r="N5" s="17">
        <f t="shared" si="0"/>
        <v>4.6979999999999995</v>
      </c>
      <c r="O5" s="1"/>
      <c r="P5" s="1"/>
      <c r="Q5" s="1"/>
      <c r="R5">
        <v>10</v>
      </c>
    </row>
    <row r="6" spans="1:20" x14ac:dyDescent="0.15">
      <c r="A6">
        <v>15</v>
      </c>
      <c r="C6" t="s">
        <v>1</v>
      </c>
      <c r="D6" t="s">
        <v>0</v>
      </c>
      <c r="E6" s="1">
        <v>5.73</v>
      </c>
      <c r="F6" s="1">
        <v>5.74</v>
      </c>
      <c r="G6" s="1">
        <v>5.75</v>
      </c>
      <c r="H6" s="1">
        <v>5.76</v>
      </c>
      <c r="I6" s="1">
        <v>5.81</v>
      </c>
      <c r="J6" s="24">
        <f>AVERAGE(E6:I6)*$E$1</f>
        <v>5.9307399999999992</v>
      </c>
      <c r="K6" s="24">
        <f>_xlfn.STDEV.P(E6:I6)*$E$1</f>
        <v>2.8692479850999014E-2</v>
      </c>
      <c r="M6">
        <v>15</v>
      </c>
      <c r="N6" s="18">
        <f t="shared" si="0"/>
        <v>5.9307399999999992</v>
      </c>
      <c r="O6" s="1"/>
      <c r="P6" s="1"/>
      <c r="Q6" s="1"/>
      <c r="R6">
        <v>15</v>
      </c>
    </row>
    <row r="7" spans="1:20" x14ac:dyDescent="0.15">
      <c r="A7">
        <v>20</v>
      </c>
      <c r="C7" t="s">
        <v>2</v>
      </c>
      <c r="D7" t="s">
        <v>105</v>
      </c>
      <c r="E7" s="1">
        <v>4.8</v>
      </c>
      <c r="F7" s="1">
        <v>4.9000000000000004</v>
      </c>
      <c r="G7" s="1">
        <v>4.84</v>
      </c>
      <c r="H7" s="1">
        <v>4.8</v>
      </c>
      <c r="I7" s="1">
        <v>4.91</v>
      </c>
      <c r="J7" s="24">
        <f>AVERAGE(E7:I7)*$F$1</f>
        <v>5.3834999999999997</v>
      </c>
      <c r="K7" s="24">
        <f>_xlfn.STDEV.P(E7:I7)*$F$1</f>
        <v>5.2534788473924808E-2</v>
      </c>
      <c r="M7">
        <v>20</v>
      </c>
      <c r="N7" s="19">
        <f t="shared" si="0"/>
        <v>5.3834999999999997</v>
      </c>
      <c r="O7" s="1"/>
      <c r="P7" s="1"/>
      <c r="Q7" s="1"/>
      <c r="R7">
        <v>20</v>
      </c>
    </row>
    <row r="8" spans="1:20" x14ac:dyDescent="0.15">
      <c r="A8">
        <v>25</v>
      </c>
      <c r="C8" t="s">
        <v>2</v>
      </c>
      <c r="D8" t="s">
        <v>72</v>
      </c>
      <c r="E8" s="1">
        <v>4.91</v>
      </c>
      <c r="F8" s="1">
        <v>5</v>
      </c>
      <c r="G8" s="1">
        <v>5.03</v>
      </c>
      <c r="H8" s="1">
        <v>5.0599999999999996</v>
      </c>
      <c r="I8" s="1">
        <v>4.9400000000000004</v>
      </c>
      <c r="J8" s="24">
        <f>AVERAGE(E8:I8)*$F$1</f>
        <v>5.5366800000000014</v>
      </c>
      <c r="K8" s="24">
        <f>_xlfn.STDEV.P(E8:I8)*$F$1</f>
        <v>6.1762299180001201E-2</v>
      </c>
      <c r="M8">
        <v>25</v>
      </c>
      <c r="N8" s="18">
        <f t="shared" si="0"/>
        <v>5.5366800000000014</v>
      </c>
      <c r="O8" s="1"/>
      <c r="P8" s="1"/>
      <c r="Q8" s="1"/>
      <c r="R8">
        <v>25</v>
      </c>
    </row>
    <row r="9" spans="1:20" x14ac:dyDescent="0.15">
      <c r="A9">
        <v>30</v>
      </c>
      <c r="C9" t="s">
        <v>1</v>
      </c>
      <c r="D9" t="s">
        <v>0</v>
      </c>
      <c r="E9" s="1">
        <v>5.39</v>
      </c>
      <c r="F9" s="1">
        <v>5.39</v>
      </c>
      <c r="G9" s="1">
        <v>5.33</v>
      </c>
      <c r="H9" s="1">
        <v>5.37</v>
      </c>
      <c r="I9" s="1">
        <v>5.4</v>
      </c>
      <c r="J9" s="24">
        <f>AVERAGE(E9:I9)*$E$1</f>
        <v>5.5372800000000009</v>
      </c>
      <c r="K9" s="24">
        <f>_xlfn.STDEV.P(E9:I9)*$E$1</f>
        <v>2.5729391753401366E-2</v>
      </c>
      <c r="M9">
        <v>30</v>
      </c>
      <c r="N9" s="19">
        <f t="shared" si="0"/>
        <v>5.5372800000000009</v>
      </c>
      <c r="O9" s="1"/>
      <c r="P9" s="1"/>
      <c r="Q9" s="1"/>
      <c r="R9">
        <v>30</v>
      </c>
    </row>
    <row r="10" spans="1:20" x14ac:dyDescent="0.15">
      <c r="A10">
        <v>35</v>
      </c>
      <c r="C10" t="s">
        <v>2</v>
      </c>
      <c r="D10" t="s">
        <v>72</v>
      </c>
      <c r="E10" s="1">
        <v>4.7300000000000004</v>
      </c>
      <c r="F10" s="1">
        <v>4.5999999999999996</v>
      </c>
      <c r="G10" s="1">
        <v>4.6500000000000004</v>
      </c>
      <c r="H10" s="1">
        <v>4.53</v>
      </c>
      <c r="I10" s="1">
        <v>4.5999999999999996</v>
      </c>
      <c r="J10" s="24">
        <f>AVERAGE(E10:I10)*$F$1</f>
        <v>5.13042</v>
      </c>
      <c r="K10" s="24">
        <f>_xlfn.STDEV.P(E10:I10)*$F$1</f>
        <v>7.3427989213923239E-2</v>
      </c>
      <c r="M10">
        <v>35</v>
      </c>
      <c r="N10" s="19">
        <f t="shared" si="0"/>
        <v>5.13042</v>
      </c>
      <c r="O10" s="1"/>
      <c r="P10" s="1"/>
      <c r="Q10" s="1"/>
      <c r="R10">
        <v>35</v>
      </c>
    </row>
    <row r="11" spans="1:20" x14ac:dyDescent="0.15">
      <c r="A11">
        <v>40</v>
      </c>
      <c r="C11" t="s">
        <v>101</v>
      </c>
      <c r="D11" t="s">
        <v>105</v>
      </c>
      <c r="E11" s="1">
        <v>4.9000000000000004</v>
      </c>
      <c r="F11" s="1">
        <v>4.95</v>
      </c>
      <c r="G11" s="1">
        <v>4.95</v>
      </c>
      <c r="H11" s="1">
        <v>4.8899999999999997</v>
      </c>
      <c r="I11" s="1">
        <v>5.07</v>
      </c>
      <c r="J11" s="24">
        <f>AVERAGE(E11:I11)*$F$1</f>
        <v>5.4967200000000007</v>
      </c>
      <c r="K11" s="24">
        <f>_xlfn.STDEV.P(E11:I11)*$F$1</f>
        <v>7.1040000000000131E-2</v>
      </c>
      <c r="M11">
        <v>40</v>
      </c>
      <c r="N11" s="18">
        <f t="shared" si="0"/>
        <v>5.4967200000000007</v>
      </c>
      <c r="O11" s="1"/>
      <c r="P11" s="1"/>
      <c r="Q11" s="1"/>
      <c r="R11">
        <v>40</v>
      </c>
    </row>
    <row r="12" spans="1:20" x14ac:dyDescent="0.15">
      <c r="A12">
        <v>45</v>
      </c>
      <c r="C12" t="s">
        <v>110</v>
      </c>
      <c r="D12" t="s">
        <v>105</v>
      </c>
      <c r="E12" s="1">
        <v>4.8600000000000003</v>
      </c>
      <c r="F12" s="1">
        <v>4.7</v>
      </c>
      <c r="G12" s="1">
        <v>4.8600000000000003</v>
      </c>
      <c r="H12" s="1">
        <v>4.8</v>
      </c>
      <c r="I12" s="1">
        <v>5</v>
      </c>
      <c r="J12" s="24">
        <f>AVERAGE(E12:I12)*$G$1</f>
        <v>4.8440000000000003</v>
      </c>
      <c r="K12" s="24">
        <f>_xlfn.STDEV.P(E12:I12)*$G$1</f>
        <v>9.7488460855631495E-2</v>
      </c>
      <c r="M12">
        <v>45</v>
      </c>
      <c r="N12" s="19">
        <f t="shared" si="0"/>
        <v>4.8440000000000003</v>
      </c>
      <c r="O12" s="1"/>
      <c r="P12" s="1"/>
      <c r="Q12" s="1"/>
      <c r="R12">
        <v>45</v>
      </c>
    </row>
    <row r="13" spans="1:20" x14ac:dyDescent="0.15">
      <c r="A13">
        <v>50</v>
      </c>
      <c r="C13" t="s">
        <v>101</v>
      </c>
      <c r="D13" t="s">
        <v>72</v>
      </c>
      <c r="E13" s="1">
        <v>4.8</v>
      </c>
      <c r="F13" s="1">
        <v>4.76</v>
      </c>
      <c r="G13" s="1">
        <v>4.8</v>
      </c>
      <c r="H13" s="1">
        <v>4.74</v>
      </c>
      <c r="I13" s="1">
        <v>4.7</v>
      </c>
      <c r="J13" s="24">
        <f>AVERAGE(E13:I13)*$F$1</f>
        <v>5.2835999999999999</v>
      </c>
      <c r="K13" s="24">
        <f>_xlfn.STDEV.P(E13:I13)*$F$1</f>
        <v>4.2121538433442643E-2</v>
      </c>
      <c r="M13">
        <v>50</v>
      </c>
      <c r="N13" s="19">
        <f t="shared" si="0"/>
        <v>5.2835999999999999</v>
      </c>
      <c r="O13" s="19">
        <f>$J$20</f>
        <v>5.2159200000000006</v>
      </c>
      <c r="P13" s="1"/>
      <c r="Q13" s="1"/>
      <c r="R13">
        <v>50</v>
      </c>
    </row>
    <row r="14" spans="1:20" x14ac:dyDescent="0.15">
      <c r="A14">
        <v>55</v>
      </c>
      <c r="C14" t="s">
        <v>1</v>
      </c>
      <c r="D14" t="s">
        <v>100</v>
      </c>
      <c r="E14" s="1">
        <v>5.61</v>
      </c>
      <c r="F14" s="1">
        <v>5.65</v>
      </c>
      <c r="G14" s="1">
        <v>5.62</v>
      </c>
      <c r="H14" s="1">
        <v>5.64</v>
      </c>
      <c r="I14" s="1">
        <v>5.63</v>
      </c>
      <c r="J14" s="24">
        <f>AVERAGE(E14:I14)*$E$1</f>
        <v>5.7989000000000006</v>
      </c>
      <c r="K14" s="24">
        <f>_xlfn.STDEV.P(E14:I14)*$E$1</f>
        <v>1.4566399692442828E-2</v>
      </c>
      <c r="M14">
        <v>55</v>
      </c>
      <c r="N14" s="18">
        <f t="shared" si="0"/>
        <v>5.7989000000000006</v>
      </c>
      <c r="O14" s="1"/>
      <c r="P14" s="1"/>
      <c r="Q14" s="1"/>
      <c r="R14">
        <v>55</v>
      </c>
      <c r="S14" s="5" t="s">
        <v>63</v>
      </c>
      <c r="T14">
        <v>5.4</v>
      </c>
    </row>
    <row r="15" spans="1:20" x14ac:dyDescent="0.15">
      <c r="A15">
        <v>60</v>
      </c>
      <c r="C15" t="s">
        <v>102</v>
      </c>
      <c r="D15" t="s">
        <v>72</v>
      </c>
      <c r="E15" s="1">
        <v>4.24</v>
      </c>
      <c r="F15" s="1">
        <v>4.3</v>
      </c>
      <c r="G15" s="1">
        <v>4.16</v>
      </c>
      <c r="H15" s="1">
        <v>4.2300000000000004</v>
      </c>
      <c r="I15" s="1">
        <v>4.21</v>
      </c>
      <c r="J15" s="24">
        <f>AVERAGE(E15:I15)*$F$1</f>
        <v>4.6930800000000001</v>
      </c>
      <c r="K15" s="24">
        <f>_xlfn.STDEV.P(E15:I15)*$F$1</f>
        <v>5.0330881176470485E-2</v>
      </c>
      <c r="M15">
        <v>60</v>
      </c>
      <c r="N15" s="17">
        <f t="shared" si="0"/>
        <v>4.6930800000000001</v>
      </c>
      <c r="O15" s="17">
        <f>$J$21</f>
        <v>4.3023600000000002</v>
      </c>
      <c r="P15" s="1"/>
      <c r="Q15" s="1"/>
      <c r="R15">
        <v>60</v>
      </c>
      <c r="S15" s="6" t="s">
        <v>62</v>
      </c>
      <c r="T15">
        <v>4.8</v>
      </c>
    </row>
    <row r="16" spans="1:20" x14ac:dyDescent="0.15">
      <c r="A16">
        <v>65</v>
      </c>
      <c r="C16" t="s">
        <v>4</v>
      </c>
      <c r="D16" t="s">
        <v>0</v>
      </c>
      <c r="E16" s="1">
        <v>4.12</v>
      </c>
      <c r="F16" s="1">
        <v>4.03</v>
      </c>
      <c r="G16" s="1">
        <v>4.05</v>
      </c>
      <c r="H16" s="1">
        <v>4.1399999999999997</v>
      </c>
      <c r="I16" s="1">
        <v>4.1399999999999997</v>
      </c>
      <c r="J16" s="24">
        <f>AVERAGE(E16:I16)*$H$1</f>
        <v>4.1369600000000002</v>
      </c>
      <c r="K16" s="24">
        <f>_xlfn.STDEV.P(E16:I16)*$H$1</f>
        <v>4.7200618640013466E-2</v>
      </c>
      <c r="M16">
        <v>65</v>
      </c>
      <c r="N16" s="20">
        <f t="shared" si="0"/>
        <v>4.1369600000000002</v>
      </c>
      <c r="O16" s="17">
        <f>$J$22</f>
        <v>4.418000000000001</v>
      </c>
      <c r="P16" s="1"/>
      <c r="Q16" s="1"/>
      <c r="R16">
        <v>65</v>
      </c>
      <c r="S16" s="7" t="s">
        <v>61</v>
      </c>
      <c r="T16">
        <v>4.2</v>
      </c>
    </row>
    <row r="17" spans="1:20" x14ac:dyDescent="0.15">
      <c r="A17">
        <v>70</v>
      </c>
      <c r="C17" t="s">
        <v>4</v>
      </c>
      <c r="D17" t="s">
        <v>0</v>
      </c>
      <c r="E17" s="1">
        <v>3.85</v>
      </c>
      <c r="F17" s="1">
        <v>3.81</v>
      </c>
      <c r="G17" s="1">
        <v>3.99</v>
      </c>
      <c r="H17" s="1">
        <v>3.92</v>
      </c>
      <c r="I17" s="1">
        <v>3.87</v>
      </c>
      <c r="J17" s="24">
        <f>AVERAGE(E17:I17)*$H$1</f>
        <v>3.9268800000000006</v>
      </c>
      <c r="K17" s="24">
        <f>_xlfn.STDEV.P(E17:I17)*$H$1</f>
        <v>6.2717665772890535E-2</v>
      </c>
      <c r="M17">
        <v>70</v>
      </c>
      <c r="N17" s="20">
        <f t="shared" si="0"/>
        <v>3.9268800000000006</v>
      </c>
      <c r="O17" s="1"/>
      <c r="P17" s="1"/>
      <c r="Q17" s="1"/>
      <c r="R17">
        <v>70</v>
      </c>
      <c r="S17" s="8" t="s">
        <v>60</v>
      </c>
      <c r="T17">
        <v>3.6</v>
      </c>
    </row>
    <row r="18" spans="1:20" x14ac:dyDescent="0.15">
      <c r="A18">
        <v>75</v>
      </c>
      <c r="C18" t="s">
        <v>4</v>
      </c>
      <c r="D18" t="s">
        <v>0</v>
      </c>
      <c r="E18" s="1">
        <v>4.29</v>
      </c>
      <c r="F18" s="1">
        <v>4.3600000000000003</v>
      </c>
      <c r="G18" s="1">
        <v>4.43</v>
      </c>
      <c r="H18" s="1">
        <v>4.3499999999999996</v>
      </c>
      <c r="I18" s="1">
        <v>4.3899999999999997</v>
      </c>
      <c r="J18" s="24">
        <f>AVERAGE(E18:I18)*$H$1</f>
        <v>4.4076399999999998</v>
      </c>
      <c r="K18" s="24">
        <f>_xlfn.STDEV.P(E18:I18)*$H$1</f>
        <v>4.6766381087272393E-2</v>
      </c>
      <c r="M18">
        <v>75</v>
      </c>
      <c r="N18" s="17">
        <f t="shared" si="0"/>
        <v>4.4076399999999998</v>
      </c>
      <c r="O18" s="1"/>
      <c r="P18" s="1"/>
      <c r="Q18" s="1"/>
      <c r="R18">
        <v>75</v>
      </c>
      <c r="S18" s="9" t="s">
        <v>59</v>
      </c>
      <c r="T18">
        <v>3</v>
      </c>
    </row>
    <row r="19" spans="1:20" x14ac:dyDescent="0.15">
      <c r="A19">
        <v>80</v>
      </c>
      <c r="C19" t="s">
        <v>4</v>
      </c>
      <c r="D19" t="s">
        <v>0</v>
      </c>
      <c r="E19" s="1">
        <v>5.84</v>
      </c>
      <c r="F19" s="1">
        <v>5.74</v>
      </c>
      <c r="G19" s="1">
        <v>5.59</v>
      </c>
      <c r="H19" s="1">
        <v>5.68</v>
      </c>
      <c r="I19" s="1">
        <v>5.72</v>
      </c>
      <c r="J19" s="24">
        <f>AVERAGE(E19:I19)*$H$1</f>
        <v>5.7711400000000008</v>
      </c>
      <c r="K19" s="24">
        <f>_xlfn.STDEV.P(E19:I19)*$H$1</f>
        <v>8.2201839395478288E-2</v>
      </c>
      <c r="M19">
        <v>80</v>
      </c>
      <c r="N19" s="18">
        <f t="shared" si="0"/>
        <v>5.7711400000000008</v>
      </c>
      <c r="O19" s="1"/>
      <c r="P19" s="1"/>
      <c r="Q19" s="1"/>
      <c r="R19">
        <v>80</v>
      </c>
    </row>
    <row r="20" spans="1:20" x14ac:dyDescent="0.15">
      <c r="A20">
        <v>50</v>
      </c>
      <c r="B20">
        <v>5</v>
      </c>
      <c r="C20" t="s">
        <v>1</v>
      </c>
      <c r="D20" t="s">
        <v>0</v>
      </c>
      <c r="E20" s="1">
        <v>5.1100000000000003</v>
      </c>
      <c r="F20" s="1">
        <v>5.0599999999999996</v>
      </c>
      <c r="G20" s="1">
        <v>5.0599999999999996</v>
      </c>
      <c r="H20" s="1">
        <v>5.0599999999999996</v>
      </c>
      <c r="I20" s="1">
        <v>5.03</v>
      </c>
      <c r="J20" s="24">
        <f>AVERAGE(E20:I20)*$E$1</f>
        <v>5.2159200000000006</v>
      </c>
      <c r="K20" s="24">
        <f>_xlfn.STDEV.P(E20:I20)*$E$1</f>
        <v>2.6541243377053842E-2</v>
      </c>
      <c r="N20" s="2"/>
    </row>
    <row r="21" spans="1:20" x14ac:dyDescent="0.15">
      <c r="A21">
        <v>60</v>
      </c>
      <c r="B21">
        <v>5</v>
      </c>
      <c r="C21" t="s">
        <v>104</v>
      </c>
      <c r="D21" t="s">
        <v>0</v>
      </c>
      <c r="E21" s="1">
        <v>3.92</v>
      </c>
      <c r="F21" s="1">
        <v>3.9</v>
      </c>
      <c r="G21" s="1">
        <v>3.93</v>
      </c>
      <c r="H21" s="1">
        <v>3.78</v>
      </c>
      <c r="I21" s="1">
        <v>3.85</v>
      </c>
      <c r="J21" s="24">
        <f>AVERAGE(E21:I21)*$F$1</f>
        <v>4.3023600000000002</v>
      </c>
      <c r="K21" s="24">
        <f>_xlfn.STDEV.P(E21:I21)*$F$1</f>
        <v>6.1442285113755414E-2</v>
      </c>
      <c r="N21" s="2"/>
    </row>
    <row r="22" spans="1:20" x14ac:dyDescent="0.15">
      <c r="A22">
        <v>65</v>
      </c>
      <c r="B22">
        <v>5</v>
      </c>
      <c r="C22" t="s">
        <v>109</v>
      </c>
      <c r="D22" t="s">
        <v>105</v>
      </c>
      <c r="E22" s="1">
        <v>4.62</v>
      </c>
      <c r="F22" s="1">
        <v>4.43</v>
      </c>
      <c r="G22" s="1">
        <v>4.3</v>
      </c>
      <c r="H22" s="1">
        <v>4.4400000000000004</v>
      </c>
      <c r="I22" s="1">
        <v>4.3</v>
      </c>
      <c r="J22" s="24">
        <f>AVERAGE(E22:I22)*$G$1</f>
        <v>4.418000000000001</v>
      </c>
      <c r="K22" s="24">
        <f>_xlfn.STDEV.P(E22:I22)*$G$1</f>
        <v>0.1177115117564974</v>
      </c>
      <c r="N22" s="2"/>
    </row>
    <row r="23" spans="1:20" x14ac:dyDescent="0.15">
      <c r="E23" s="1"/>
      <c r="F23" s="1"/>
      <c r="G23" s="1"/>
      <c r="H23" s="1"/>
      <c r="I23" s="1"/>
      <c r="J23" s="2">
        <f>MAX(J$3:J$22)</f>
        <v>5.9307399999999992</v>
      </c>
    </row>
    <row r="24" spans="1:20" x14ac:dyDescent="0.15">
      <c r="E24" s="1"/>
      <c r="F24" s="1"/>
      <c r="G24" s="1"/>
      <c r="H24" s="1"/>
      <c r="I24" s="1"/>
      <c r="J24" s="2">
        <f>MIN(J$3:J$22)</f>
        <v>3.0369600000000005</v>
      </c>
      <c r="M24" t="s">
        <v>116</v>
      </c>
    </row>
    <row r="25" spans="1:20" ht="13.5" customHeight="1" x14ac:dyDescent="0.15">
      <c r="E25" s="1"/>
      <c r="F25" s="1"/>
      <c r="G25" s="1"/>
      <c r="H25" s="1"/>
      <c r="I25" s="1"/>
      <c r="J25" s="2"/>
      <c r="N25" s="22" t="s">
        <v>112</v>
      </c>
      <c r="O25" s="11" t="s">
        <v>114</v>
      </c>
      <c r="S25" s="22" t="s">
        <v>113</v>
      </c>
    </row>
    <row r="26" spans="1:20" x14ac:dyDescent="0.15">
      <c r="A26">
        <v>0</v>
      </c>
      <c r="C26" t="s">
        <v>2</v>
      </c>
      <c r="D26" t="s">
        <v>103</v>
      </c>
      <c r="E26">
        <v>994</v>
      </c>
      <c r="F26">
        <v>1010</v>
      </c>
      <c r="G26">
        <v>992</v>
      </c>
      <c r="H26">
        <v>846</v>
      </c>
      <c r="I26">
        <v>966</v>
      </c>
      <c r="J26" s="23">
        <f t="shared" ref="J26:J45" si="1">AVERAGE(E26:I26)</f>
        <v>961.6</v>
      </c>
      <c r="K26" s="23">
        <f t="shared" ref="K26:K45" si="2">_xlfn.STDEV.P(E26:I26)</f>
        <v>59.496554522089767</v>
      </c>
      <c r="M26">
        <v>0</v>
      </c>
      <c r="N26" s="9">
        <f>J26</f>
        <v>961.6</v>
      </c>
      <c r="O26" s="9"/>
      <c r="P26" s="21"/>
      <c r="Q26" s="21"/>
      <c r="R26">
        <v>0</v>
      </c>
    </row>
    <row r="27" spans="1:20" x14ac:dyDescent="0.15">
      <c r="A27">
        <v>5</v>
      </c>
      <c r="C27" t="s">
        <v>2</v>
      </c>
      <c r="D27" t="s">
        <v>71</v>
      </c>
      <c r="E27">
        <v>3070</v>
      </c>
      <c r="F27">
        <v>3070</v>
      </c>
      <c r="G27">
        <v>3030</v>
      </c>
      <c r="H27">
        <v>3040</v>
      </c>
      <c r="I27">
        <v>2880</v>
      </c>
      <c r="J27" s="23">
        <f t="shared" si="1"/>
        <v>3018</v>
      </c>
      <c r="K27" s="23">
        <f t="shared" si="2"/>
        <v>70.823724838503097</v>
      </c>
      <c r="M27">
        <v>5</v>
      </c>
      <c r="N27" s="9">
        <f t="shared" ref="N27:N42" si="3">J27</f>
        <v>3018</v>
      </c>
      <c r="O27" s="9"/>
      <c r="P27" s="21"/>
      <c r="Q27" s="21"/>
      <c r="R27">
        <v>5</v>
      </c>
    </row>
    <row r="28" spans="1:20" x14ac:dyDescent="0.15">
      <c r="A28">
        <v>10</v>
      </c>
      <c r="C28" t="s">
        <v>3</v>
      </c>
      <c r="D28" t="s">
        <v>107</v>
      </c>
      <c r="E28">
        <v>1880</v>
      </c>
      <c r="F28">
        <v>1890</v>
      </c>
      <c r="G28">
        <v>2180</v>
      </c>
      <c r="H28">
        <v>2020</v>
      </c>
      <c r="I28">
        <v>2270</v>
      </c>
      <c r="J28" s="23">
        <f t="shared" si="1"/>
        <v>2048</v>
      </c>
      <c r="K28" s="23">
        <f t="shared" si="2"/>
        <v>155.35765188750761</v>
      </c>
      <c r="M28">
        <v>10</v>
      </c>
      <c r="N28" s="9">
        <f t="shared" si="3"/>
        <v>2048</v>
      </c>
      <c r="O28" s="9"/>
      <c r="P28" s="21"/>
      <c r="Q28" s="21"/>
      <c r="R28">
        <v>10</v>
      </c>
    </row>
    <row r="29" spans="1:20" x14ac:dyDescent="0.15">
      <c r="A29">
        <v>15</v>
      </c>
      <c r="C29" t="s">
        <v>1</v>
      </c>
      <c r="D29" t="s">
        <v>71</v>
      </c>
      <c r="E29">
        <v>2620</v>
      </c>
      <c r="F29">
        <v>2850</v>
      </c>
      <c r="G29">
        <v>2900</v>
      </c>
      <c r="H29">
        <v>3010</v>
      </c>
      <c r="I29">
        <v>2860</v>
      </c>
      <c r="J29" s="23">
        <f t="shared" si="1"/>
        <v>2848</v>
      </c>
      <c r="K29" s="23">
        <f t="shared" si="2"/>
        <v>127.34205903785285</v>
      </c>
      <c r="M29">
        <v>15</v>
      </c>
      <c r="N29" s="9">
        <f t="shared" si="3"/>
        <v>2848</v>
      </c>
      <c r="O29" s="9"/>
      <c r="P29" s="21"/>
      <c r="Q29" s="21"/>
      <c r="R29">
        <v>15</v>
      </c>
    </row>
    <row r="30" spans="1:20" x14ac:dyDescent="0.15">
      <c r="A30">
        <v>20</v>
      </c>
      <c r="C30" t="s">
        <v>2</v>
      </c>
      <c r="D30" t="s">
        <v>103</v>
      </c>
      <c r="E30">
        <v>2670</v>
      </c>
      <c r="F30">
        <v>2560</v>
      </c>
      <c r="G30">
        <v>2810</v>
      </c>
      <c r="H30">
        <v>2630</v>
      </c>
      <c r="I30">
        <v>2940</v>
      </c>
      <c r="J30" s="23">
        <f t="shared" si="1"/>
        <v>2722</v>
      </c>
      <c r="K30" s="23">
        <f t="shared" si="2"/>
        <v>136.14697940094007</v>
      </c>
      <c r="M30">
        <v>20</v>
      </c>
      <c r="N30" s="9">
        <f t="shared" si="3"/>
        <v>2722</v>
      </c>
      <c r="O30" s="9"/>
      <c r="P30" s="21"/>
      <c r="Q30" s="21"/>
      <c r="R30">
        <v>20</v>
      </c>
    </row>
    <row r="31" spans="1:20" x14ac:dyDescent="0.15">
      <c r="A31">
        <v>25</v>
      </c>
      <c r="C31" t="s">
        <v>2</v>
      </c>
      <c r="D31" t="s">
        <v>103</v>
      </c>
      <c r="E31">
        <v>2520</v>
      </c>
      <c r="F31">
        <v>2680</v>
      </c>
      <c r="G31">
        <v>2520</v>
      </c>
      <c r="H31">
        <v>2680</v>
      </c>
      <c r="I31">
        <v>2960</v>
      </c>
      <c r="J31" s="23">
        <f t="shared" si="1"/>
        <v>2672</v>
      </c>
      <c r="K31" s="23">
        <f t="shared" si="2"/>
        <v>160.79800993793424</v>
      </c>
      <c r="M31">
        <v>25</v>
      </c>
      <c r="N31" s="9">
        <f t="shared" si="3"/>
        <v>2672</v>
      </c>
      <c r="O31" s="9"/>
      <c r="P31" s="21"/>
      <c r="Q31" s="21"/>
      <c r="R31">
        <v>25</v>
      </c>
    </row>
    <row r="32" spans="1:20" x14ac:dyDescent="0.15">
      <c r="A32">
        <v>30</v>
      </c>
      <c r="C32" t="s">
        <v>99</v>
      </c>
      <c r="D32" t="s">
        <v>71</v>
      </c>
      <c r="E32">
        <v>1390</v>
      </c>
      <c r="F32">
        <v>1370</v>
      </c>
      <c r="G32">
        <v>1250</v>
      </c>
      <c r="H32">
        <v>1210</v>
      </c>
      <c r="I32">
        <v>1250</v>
      </c>
      <c r="J32" s="23">
        <f t="shared" si="1"/>
        <v>1294</v>
      </c>
      <c r="K32" s="23">
        <f t="shared" si="2"/>
        <v>72</v>
      </c>
      <c r="M32">
        <v>30</v>
      </c>
      <c r="N32" s="9">
        <f t="shared" si="3"/>
        <v>1294</v>
      </c>
      <c r="O32" s="9"/>
      <c r="P32" s="21"/>
      <c r="Q32" s="21"/>
      <c r="R32">
        <v>30</v>
      </c>
    </row>
    <row r="33" spans="1:20" x14ac:dyDescent="0.15">
      <c r="A33">
        <v>35</v>
      </c>
      <c r="C33" t="s">
        <v>102</v>
      </c>
      <c r="D33" t="s">
        <v>71</v>
      </c>
      <c r="E33">
        <v>2750</v>
      </c>
      <c r="F33">
        <v>2740</v>
      </c>
      <c r="G33">
        <v>2750</v>
      </c>
      <c r="H33">
        <v>2660</v>
      </c>
      <c r="I33">
        <v>2710</v>
      </c>
      <c r="J33" s="23">
        <f t="shared" si="1"/>
        <v>2722</v>
      </c>
      <c r="K33" s="23">
        <f t="shared" si="2"/>
        <v>34.292856398964496</v>
      </c>
      <c r="M33">
        <v>35</v>
      </c>
      <c r="N33" s="9">
        <f t="shared" si="3"/>
        <v>2722</v>
      </c>
      <c r="O33" s="9"/>
      <c r="P33" s="21"/>
      <c r="Q33" s="21"/>
      <c r="R33">
        <v>35</v>
      </c>
    </row>
    <row r="34" spans="1:20" x14ac:dyDescent="0.15">
      <c r="A34">
        <v>40</v>
      </c>
      <c r="C34" t="s">
        <v>2</v>
      </c>
      <c r="D34" t="s">
        <v>103</v>
      </c>
      <c r="E34">
        <v>2880</v>
      </c>
      <c r="F34">
        <v>2690</v>
      </c>
      <c r="G34">
        <v>2800</v>
      </c>
      <c r="H34">
        <v>2920</v>
      </c>
      <c r="I34">
        <v>2510</v>
      </c>
      <c r="J34" s="23">
        <f t="shared" si="1"/>
        <v>2760</v>
      </c>
      <c r="K34" s="23">
        <f t="shared" si="2"/>
        <v>147.648230602334</v>
      </c>
      <c r="M34">
        <v>40</v>
      </c>
      <c r="N34" s="9">
        <f t="shared" si="3"/>
        <v>2760</v>
      </c>
      <c r="O34" s="9"/>
      <c r="P34" s="21"/>
      <c r="Q34" s="21"/>
      <c r="R34">
        <v>40</v>
      </c>
    </row>
    <row r="35" spans="1:20" x14ac:dyDescent="0.15">
      <c r="A35">
        <v>45</v>
      </c>
      <c r="C35" t="s">
        <v>109</v>
      </c>
      <c r="D35" t="s">
        <v>71</v>
      </c>
      <c r="E35">
        <v>2320</v>
      </c>
      <c r="F35">
        <v>2560</v>
      </c>
      <c r="G35">
        <v>2840</v>
      </c>
      <c r="H35">
        <v>2390</v>
      </c>
      <c r="I35">
        <v>2350</v>
      </c>
      <c r="J35" s="23">
        <f t="shared" si="1"/>
        <v>2492</v>
      </c>
      <c r="K35" s="23">
        <f t="shared" si="2"/>
        <v>192.81078807992046</v>
      </c>
      <c r="M35">
        <v>45</v>
      </c>
      <c r="N35" s="9">
        <f t="shared" si="3"/>
        <v>2492</v>
      </c>
      <c r="O35" s="9"/>
      <c r="P35" s="21"/>
      <c r="Q35" s="21"/>
      <c r="R35">
        <v>45</v>
      </c>
    </row>
    <row r="36" spans="1:20" x14ac:dyDescent="0.15">
      <c r="A36">
        <v>50</v>
      </c>
      <c r="C36" t="s">
        <v>2</v>
      </c>
      <c r="D36" t="s">
        <v>71</v>
      </c>
      <c r="E36">
        <v>3250</v>
      </c>
      <c r="F36">
        <v>2790</v>
      </c>
      <c r="G36">
        <v>2910</v>
      </c>
      <c r="H36">
        <v>2980</v>
      </c>
      <c r="I36">
        <v>3030</v>
      </c>
      <c r="J36" s="23">
        <f t="shared" si="1"/>
        <v>2992</v>
      </c>
      <c r="K36" s="23">
        <f t="shared" si="2"/>
        <v>152.10522673465235</v>
      </c>
      <c r="M36">
        <v>50</v>
      </c>
      <c r="N36" s="9">
        <f t="shared" si="3"/>
        <v>2992</v>
      </c>
      <c r="O36" s="9">
        <f>J43</f>
        <v>1920</v>
      </c>
      <c r="P36" s="21"/>
      <c r="Q36" s="21"/>
      <c r="R36">
        <v>50</v>
      </c>
    </row>
    <row r="37" spans="1:20" x14ac:dyDescent="0.15">
      <c r="A37">
        <v>55</v>
      </c>
      <c r="C37" t="s">
        <v>1</v>
      </c>
      <c r="D37" t="s">
        <v>71</v>
      </c>
      <c r="E37">
        <v>2510</v>
      </c>
      <c r="F37">
        <v>2800</v>
      </c>
      <c r="G37">
        <v>2860</v>
      </c>
      <c r="H37">
        <v>2570</v>
      </c>
      <c r="I37">
        <v>2780</v>
      </c>
      <c r="J37" s="23">
        <f t="shared" si="1"/>
        <v>2704</v>
      </c>
      <c r="K37" s="23">
        <f t="shared" si="2"/>
        <v>137.78243719719867</v>
      </c>
      <c r="M37">
        <v>55</v>
      </c>
      <c r="N37" s="9">
        <f t="shared" si="3"/>
        <v>2704</v>
      </c>
      <c r="O37" s="9"/>
      <c r="P37" s="21"/>
      <c r="Q37" s="21"/>
      <c r="R37">
        <v>55</v>
      </c>
      <c r="S37" s="5" t="s">
        <v>68</v>
      </c>
      <c r="T37">
        <v>2900</v>
      </c>
    </row>
    <row r="38" spans="1:20" x14ac:dyDescent="0.15">
      <c r="A38">
        <v>60</v>
      </c>
      <c r="C38" t="s">
        <v>101</v>
      </c>
      <c r="D38" t="s">
        <v>71</v>
      </c>
      <c r="E38">
        <v>2190</v>
      </c>
      <c r="F38">
        <v>1840</v>
      </c>
      <c r="G38">
        <v>1880</v>
      </c>
      <c r="H38">
        <v>1990</v>
      </c>
      <c r="I38">
        <v>1970</v>
      </c>
      <c r="J38" s="23">
        <f t="shared" si="1"/>
        <v>1974</v>
      </c>
      <c r="K38" s="23">
        <f t="shared" si="2"/>
        <v>121.42487389328431</v>
      </c>
      <c r="M38">
        <v>60</v>
      </c>
      <c r="N38" s="9">
        <f t="shared" si="3"/>
        <v>1974</v>
      </c>
      <c r="O38" s="9">
        <f>J44</f>
        <v>1826</v>
      </c>
      <c r="P38" s="21"/>
      <c r="Q38" s="21"/>
      <c r="R38">
        <v>60</v>
      </c>
      <c r="S38" s="6" t="s">
        <v>67</v>
      </c>
      <c r="T38">
        <v>2400</v>
      </c>
    </row>
    <row r="39" spans="1:20" x14ac:dyDescent="0.15">
      <c r="A39">
        <v>65</v>
      </c>
      <c r="C39" t="s">
        <v>4</v>
      </c>
      <c r="D39" t="s">
        <v>71</v>
      </c>
      <c r="E39">
        <v>1550</v>
      </c>
      <c r="F39">
        <v>1510</v>
      </c>
      <c r="G39">
        <v>1650</v>
      </c>
      <c r="H39">
        <v>1490</v>
      </c>
      <c r="I39">
        <v>1330</v>
      </c>
      <c r="J39" s="23">
        <f t="shared" si="1"/>
        <v>1506</v>
      </c>
      <c r="K39" s="23">
        <f t="shared" si="2"/>
        <v>103.84603988597736</v>
      </c>
      <c r="M39">
        <v>65</v>
      </c>
      <c r="N39" s="9">
        <f t="shared" si="3"/>
        <v>1506</v>
      </c>
      <c r="O39" s="9">
        <f>J45</f>
        <v>2484</v>
      </c>
      <c r="P39" s="21"/>
      <c r="Q39" s="21"/>
      <c r="R39">
        <v>65</v>
      </c>
      <c r="S39" s="7" t="s">
        <v>66</v>
      </c>
      <c r="T39">
        <v>1900</v>
      </c>
    </row>
    <row r="40" spans="1:20" x14ac:dyDescent="0.15">
      <c r="A40">
        <v>70</v>
      </c>
      <c r="C40" t="s">
        <v>4</v>
      </c>
      <c r="D40" t="s">
        <v>71</v>
      </c>
      <c r="E40">
        <v>1330</v>
      </c>
      <c r="F40">
        <v>1430</v>
      </c>
      <c r="G40">
        <v>1280</v>
      </c>
      <c r="H40">
        <v>1380</v>
      </c>
      <c r="I40">
        <v>1310</v>
      </c>
      <c r="J40" s="23">
        <f t="shared" si="1"/>
        <v>1346</v>
      </c>
      <c r="K40" s="23">
        <f t="shared" si="2"/>
        <v>53.141321022345693</v>
      </c>
      <c r="M40">
        <v>70</v>
      </c>
      <c r="N40" s="9">
        <f t="shared" si="3"/>
        <v>1346</v>
      </c>
      <c r="O40" s="9"/>
      <c r="P40" s="21"/>
      <c r="Q40" s="21"/>
      <c r="R40">
        <v>70</v>
      </c>
      <c r="S40" s="8" t="s">
        <v>65</v>
      </c>
      <c r="T40">
        <v>1400</v>
      </c>
    </row>
    <row r="41" spans="1:20" x14ac:dyDescent="0.15">
      <c r="A41">
        <v>75</v>
      </c>
      <c r="C41" t="s">
        <v>4</v>
      </c>
      <c r="D41" t="s">
        <v>71</v>
      </c>
      <c r="E41">
        <v>1810</v>
      </c>
      <c r="F41">
        <v>1830</v>
      </c>
      <c r="G41">
        <v>1820</v>
      </c>
      <c r="H41">
        <v>1600</v>
      </c>
      <c r="I41">
        <v>1700</v>
      </c>
      <c r="J41" s="23">
        <f t="shared" si="1"/>
        <v>1752</v>
      </c>
      <c r="K41" s="23">
        <f t="shared" si="2"/>
        <v>89.308454247064432</v>
      </c>
      <c r="M41">
        <v>75</v>
      </c>
      <c r="N41" s="9">
        <f t="shared" si="3"/>
        <v>1752</v>
      </c>
      <c r="O41" s="9"/>
      <c r="P41" s="21"/>
      <c r="Q41" s="21"/>
      <c r="R41">
        <v>75</v>
      </c>
      <c r="S41" s="9" t="s">
        <v>64</v>
      </c>
      <c r="T41">
        <v>900</v>
      </c>
    </row>
    <row r="42" spans="1:20" x14ac:dyDescent="0.15">
      <c r="A42">
        <v>80</v>
      </c>
      <c r="C42" t="s">
        <v>4</v>
      </c>
      <c r="D42" t="s">
        <v>71</v>
      </c>
      <c r="E42">
        <v>2880</v>
      </c>
      <c r="F42">
        <v>2490</v>
      </c>
      <c r="G42">
        <v>2810</v>
      </c>
      <c r="H42">
        <v>2710</v>
      </c>
      <c r="I42">
        <v>2680</v>
      </c>
      <c r="J42" s="23">
        <f t="shared" si="1"/>
        <v>2714</v>
      </c>
      <c r="K42" s="23">
        <f t="shared" si="2"/>
        <v>132.75541420220873</v>
      </c>
      <c r="M42">
        <v>80</v>
      </c>
      <c r="N42" s="9">
        <f t="shared" si="3"/>
        <v>2714</v>
      </c>
      <c r="O42" s="9"/>
      <c r="P42" s="21"/>
      <c r="Q42" s="21"/>
      <c r="R42">
        <v>80</v>
      </c>
    </row>
    <row r="43" spans="1:20" x14ac:dyDescent="0.15">
      <c r="A43">
        <v>50</v>
      </c>
      <c r="B43">
        <v>5</v>
      </c>
      <c r="C43" t="s">
        <v>1</v>
      </c>
      <c r="D43" t="s">
        <v>71</v>
      </c>
      <c r="E43">
        <v>1720</v>
      </c>
      <c r="F43">
        <v>1770</v>
      </c>
      <c r="G43">
        <v>1950</v>
      </c>
      <c r="H43">
        <v>1930</v>
      </c>
      <c r="I43">
        <v>2230</v>
      </c>
      <c r="J43" s="23">
        <f t="shared" si="1"/>
        <v>1920</v>
      </c>
      <c r="K43" s="23">
        <f t="shared" si="2"/>
        <v>178.66169147301835</v>
      </c>
    </row>
    <row r="44" spans="1:20" x14ac:dyDescent="0.15">
      <c r="A44">
        <v>60</v>
      </c>
      <c r="B44">
        <v>5</v>
      </c>
      <c r="C44" t="s">
        <v>2</v>
      </c>
      <c r="D44" t="s">
        <v>71</v>
      </c>
      <c r="E44">
        <v>1960</v>
      </c>
      <c r="F44">
        <v>1770</v>
      </c>
      <c r="G44">
        <v>1840</v>
      </c>
      <c r="H44">
        <v>1750</v>
      </c>
      <c r="I44">
        <v>1810</v>
      </c>
      <c r="J44" s="23">
        <f t="shared" si="1"/>
        <v>1826</v>
      </c>
      <c r="K44" s="23">
        <f t="shared" si="2"/>
        <v>73.91887445030531</v>
      </c>
    </row>
    <row r="45" spans="1:20" x14ac:dyDescent="0.15">
      <c r="A45">
        <v>65</v>
      </c>
      <c r="B45">
        <v>5</v>
      </c>
      <c r="C45" t="s">
        <v>108</v>
      </c>
      <c r="D45" t="s">
        <v>107</v>
      </c>
      <c r="E45">
        <v>2350</v>
      </c>
      <c r="F45">
        <v>2790</v>
      </c>
      <c r="G45">
        <v>2200</v>
      </c>
      <c r="H45">
        <v>2570</v>
      </c>
      <c r="I45">
        <v>2510</v>
      </c>
      <c r="J45" s="23">
        <f t="shared" si="1"/>
        <v>2484</v>
      </c>
      <c r="K45" s="23">
        <f t="shared" si="2"/>
        <v>200.15993605114886</v>
      </c>
    </row>
    <row r="46" spans="1:20" x14ac:dyDescent="0.15">
      <c r="J46" s="13">
        <f>MAX(J$26:J$45)</f>
        <v>3018</v>
      </c>
    </row>
    <row r="47" spans="1:20" x14ac:dyDescent="0.15">
      <c r="J47" s="13">
        <f>MIN(J$26:J$45)</f>
        <v>961.6</v>
      </c>
    </row>
  </sheetData>
  <sortState ref="A1:L40">
    <sortCondition descending="1" ref="D1:D40"/>
    <sortCondition ref="B1:B40"/>
    <sortCondition ref="A1:A40"/>
  </sortState>
  <phoneticPr fontId="1"/>
  <conditionalFormatting sqref="N3:O19">
    <cfRule type="cellIs" dxfId="11" priority="7" operator="greaterThanOrEqual">
      <formula>$T$14</formula>
    </cfRule>
    <cfRule type="cellIs" dxfId="10" priority="23" operator="between">
      <formula>$T$15</formula>
      <formula>$T$14</formula>
    </cfRule>
    <cfRule type="cellIs" dxfId="9" priority="24" operator="between">
      <formula>$T$16</formula>
      <formula>$T$15</formula>
    </cfRule>
    <cfRule type="cellIs" dxfId="8" priority="25" operator="between">
      <formula>$T$17</formula>
      <formula>$T$16</formula>
    </cfRule>
    <cfRule type="cellIs" dxfId="7" priority="26" operator="between">
      <formula>$T$18</formula>
      <formula>$T$17</formula>
    </cfRule>
    <cfRule type="cellIs" dxfId="6" priority="27" operator="lessThan">
      <formula>$T$18</formula>
    </cfRule>
  </conditionalFormatting>
  <conditionalFormatting sqref="N26:O42">
    <cfRule type="cellIs" dxfId="5" priority="1" operator="greaterThanOrEqual">
      <formula>$T$37</formula>
    </cfRule>
    <cfRule type="cellIs" dxfId="4" priority="2" operator="between">
      <formula>$T$38</formula>
      <formula>$T$37</formula>
    </cfRule>
    <cfRule type="cellIs" dxfId="3" priority="3" operator="between">
      <formula>$T$39</formula>
      <formula>$T$38</formula>
    </cfRule>
    <cfRule type="cellIs" dxfId="2" priority="4" operator="between">
      <formula>$T$40</formula>
      <formula>$T$39</formula>
    </cfRule>
    <cfRule type="cellIs" dxfId="1" priority="5" operator="between">
      <formula>$T$41</formula>
      <formula>$T$40</formula>
    </cfRule>
    <cfRule type="cellIs" dxfId="0" priority="6" operator="lessThan">
      <formula>$T$41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愛宕山公園</vt:lpstr>
      <vt:lpstr>霊山パーキング</vt:lpstr>
      <vt:lpstr>菅野宗夫邸</vt:lpstr>
      <vt:lpstr>山津見神社</vt:lpstr>
      <vt:lpstr>菅野啓一宅</vt:lpstr>
      <vt:lpstr>長泥ゲート</vt:lpstr>
      <vt:lpstr>ふれ愛館</vt:lpstr>
      <vt:lpstr>大熊下野上原42</vt:lpstr>
      <vt:lpstr>大熊熊旭台96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2017-03-31T10:25:41Z</cp:lastPrinted>
  <dcterms:created xsi:type="dcterms:W3CDTF">2017-03-19T04:58:09Z</dcterms:created>
  <dcterms:modified xsi:type="dcterms:W3CDTF">2017-04-02T06:27:35Z</dcterms:modified>
</cp:coreProperties>
</file>